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165" activeTab="0"/>
  </bookViews>
  <sheets>
    <sheet name="Sheet1" sheetId="1" r:id="rId1"/>
  </sheets>
  <definedNames>
    <definedName name="_xlnm.Print_Area" localSheetId="0">'Sheet1'!$B$1:$P$350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<sst xmlns="http://schemas.openxmlformats.org/spreadsheetml/2006/main" count="761" uniqueCount="113">
  <si>
    <t xml:space="preserve">   </t>
  </si>
  <si>
    <t xml:space="preserve"> YEAR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</si>
  <si>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</si>
  <si>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</si>
  <si>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</si>
  <si>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</si>
  <si>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</si>
  <si>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</si>
  <si>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</si>
  <si>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</si>
  <si>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</si>
  <si>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 xml:space="preserve">  JAN</t>
  </si>
  <si>
    <t xml:space="preserve">  FEB</t>
  </si>
  <si>
    <t xml:space="preserve">  MAR</t>
  </si>
  <si>
    <t xml:space="preserve">  AVG.</t>
  </si>
  <si>
    <t>BLACK PEPPER(MG-1)</t>
  </si>
  <si>
    <t>1998-99</t>
  </si>
  <si>
    <t>1999-00</t>
  </si>
  <si>
    <t>2000-01</t>
  </si>
  <si>
    <t xml:space="preserve"> </t>
  </si>
  <si>
    <t>2004-05</t>
  </si>
  <si>
    <t>2005-06</t>
  </si>
  <si>
    <t>NOV</t>
  </si>
  <si>
    <t>WT.AVG.</t>
  </si>
  <si>
    <t>CARDAMOM(SMALL)</t>
  </si>
  <si>
    <t>AUCTION PRICE</t>
  </si>
  <si>
    <t>AGEB</t>
  </si>
  <si>
    <t>AGB</t>
  </si>
  <si>
    <t>AGS</t>
  </si>
  <si>
    <t>CARDAMOM(LARGE)</t>
  </si>
  <si>
    <t xml:space="preserve"> (BADADANA)</t>
  </si>
  <si>
    <t>CHILLIES</t>
  </si>
  <si>
    <t>(COLD STORAGE/NON-</t>
  </si>
  <si>
    <t>COLD STORAGE)</t>
  </si>
  <si>
    <t xml:space="preserve">TURMERIC </t>
  </si>
  <si>
    <t>(AFT FAIR)</t>
  </si>
  <si>
    <t>(RAJAPURI FINGER)</t>
  </si>
  <si>
    <t>CORIANDER</t>
  </si>
  <si>
    <t>(INDORI ASTA)</t>
  </si>
  <si>
    <t>-</t>
  </si>
  <si>
    <t>CELERY</t>
  </si>
  <si>
    <t>FENNEL</t>
  </si>
  <si>
    <t>FENUGREEK</t>
  </si>
  <si>
    <t>GARLIC</t>
  </si>
  <si>
    <t>POPPY SEED</t>
  </si>
  <si>
    <t>DILL SEED</t>
  </si>
  <si>
    <t>MUSTARD</t>
  </si>
  <si>
    <t>TAMARIND</t>
  </si>
  <si>
    <t xml:space="preserve">SAFFRON </t>
  </si>
  <si>
    <t xml:space="preserve">NUTMEG    </t>
  </si>
  <si>
    <t>(WITH SHELL}</t>
  </si>
  <si>
    <t>NUTMEG</t>
  </si>
  <si>
    <t>(WITHOUT SHELL}</t>
  </si>
  <si>
    <t>MACE</t>
  </si>
  <si>
    <t>CASSIA</t>
  </si>
  <si>
    <t>CUMIN 4%</t>
  </si>
  <si>
    <t>2006-07</t>
  </si>
  <si>
    <t xml:space="preserve">CARDAMOM(SMALL) </t>
  </si>
  <si>
    <t>GRADED PRICE BODI</t>
  </si>
  <si>
    <t>2007-08</t>
  </si>
  <si>
    <t>142,88</t>
  </si>
  <si>
    <t>VANILLA</t>
  </si>
  <si>
    <t>(CURED BEANS)</t>
  </si>
  <si>
    <t>FOB EXPORT PRICE</t>
  </si>
  <si>
    <t>2008-09</t>
  </si>
  <si>
    <t>CLOVE</t>
  </si>
  <si>
    <t xml:space="preserve">         -</t>
  </si>
  <si>
    <t xml:space="preserve">       -</t>
  </si>
  <si>
    <t xml:space="preserve">      -</t>
  </si>
  <si>
    <t xml:space="preserve"> -</t>
  </si>
  <si>
    <t>UNGRADED</t>
  </si>
  <si>
    <t>2009-10</t>
  </si>
  <si>
    <t>AGS1</t>
  </si>
  <si>
    <t>VIRUDHUNAGAR</t>
  </si>
  <si>
    <t>NADAN</t>
  </si>
  <si>
    <t>COCHIN</t>
  </si>
  <si>
    <t>ALL INDIA</t>
  </si>
  <si>
    <t>GANGTOK</t>
  </si>
  <si>
    <t>SILIGURI</t>
  </si>
  <si>
    <t>GUNTUR</t>
  </si>
  <si>
    <t>MUMBAI</t>
  </si>
  <si>
    <t>CHENNAI</t>
  </si>
  <si>
    <t>DELHI</t>
  </si>
  <si>
    <t>COCHIIN</t>
  </si>
  <si>
    <t xml:space="preserve">           -</t>
  </si>
  <si>
    <t xml:space="preserve">        -</t>
  </si>
  <si>
    <t xml:space="preserve">  -</t>
  </si>
  <si>
    <t>BEST</t>
  </si>
  <si>
    <t>2010-11</t>
  </si>
  <si>
    <t>AJWAN SEED</t>
  </si>
  <si>
    <t>GINGER</t>
  </si>
  <si>
    <t>MONTHLY AVERAGE DOMESTIC PRICES OF DIFFERENT SPICES IN INDIA         PRICE Rs/Kg)</t>
  </si>
  <si>
    <t>.</t>
  </si>
  <si>
    <t>2011-12</t>
  </si>
  <si>
    <t>(BADADANA)</t>
  </si>
  <si>
    <t>*Sept,Dec to March Chennai</t>
  </si>
  <si>
    <t>*Sept,Dec.to March Chennai</t>
  </si>
  <si>
    <t>2012-13</t>
  </si>
  <si>
    <t>*Chennai price</t>
  </si>
  <si>
    <t>2013-14</t>
  </si>
  <si>
    <t>_</t>
  </si>
  <si>
    <t>2014-15</t>
  </si>
  <si>
    <t xml:space="preserve"> Source </t>
  </si>
  <si>
    <t>(1) Indian Chamber of Commerce &amp; Industry,Kochi</t>
  </si>
  <si>
    <t>(2) Indian Pepper and Spice Trade Association, Cochin</t>
  </si>
  <si>
    <t xml:space="preserve">               3)Mathrubhumi daily</t>
  </si>
  <si>
    <t>2015-16</t>
  </si>
  <si>
    <t>(4) Regional Offices of the Spices Board,Gangtok</t>
  </si>
  <si>
    <t>(6) Cardamom Merchant's Chamber,Bodinayakanur</t>
  </si>
  <si>
    <t>(5) Agricultural Produce Market Committee, Guntur</t>
  </si>
  <si>
    <t>(7) The Madras Kirana Merchant's Association,Chennai</t>
  </si>
  <si>
    <t>GRADED PRICE BODINAYAKANUR</t>
  </si>
  <si>
    <t>234..10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</si>
</sst>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00_)"/>
    <numFmt numFmtId="168" formatCode="0.0000_)"/>
    <numFmt numFmtId="169" formatCode="0.00000_)"/>
    <numFmt numFmtId="170" formatCode="0.000000_)"/>
    <numFmt numFmtId="171" formatCode="0.0000000_)"/>
    <numFmt numFmtId="172" formatCode="0.00000000_)"/>
    <numFmt numFmtId="173" formatCode="0.000000000_)"/>
    <numFmt numFmtId="174" formatCode="0.0000000000_)"/>
    <numFmt numFmtId="175" formatCode="0.00000000000_)"/>
    <numFmt numFmtId="176" formatCode="0.000000000000_)"/>
    <numFmt numFmtId="177" formatCode="0.0000000000000_)"/>
    <numFmt numFmtId="178" formatCode="0.00000000000000_)"/>
    <numFmt numFmtId="179" formatCode="0.000000000000000_)"/>
    <numFmt numFmtId="180" formatCode="0.0000000000000000_)"/>
    <numFmt numFmtId="181" formatCode="0.0"/>
    <numFmt numFmtId="182" formatCode="&quot;$&quot;#,##0.00"/>
  </numFmts>
  <fonts count="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 applyProtection="1">
      <alignment horizontal="right" vertical="center"/>
      <protection/>
    </xf>
    <xf numFmtId="164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 quotePrefix="1">
      <alignment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2" xfId="0" applyNumberFormat="1" applyFont="1" applyFill="1" applyBorder="1" applyAlignment="1" applyProtection="1">
      <alignment horizontal="left" vertical="center"/>
      <protection/>
    </xf>
    <xf numFmtId="164" fontId="5" fillId="0" borderId="2" xfId="0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2" fontId="6" fillId="0" borderId="0" xfId="0" applyNumberFormat="1" applyFont="1" applyFill="1" applyBorder="1" applyAlignment="1" quotePrefix="1">
      <alignment horizontal="right" vertical="center"/>
    </xf>
    <xf numFmtId="2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 horizontal="center" vertical="center"/>
    </xf>
    <xf numFmtId="2" fontId="6" fillId="0" borderId="2" xfId="0" applyNumberFormat="1" applyFont="1" applyFill="1" applyBorder="1" applyAlignment="1" applyProtection="1" quotePrefix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>
      <alignment horizontal="right" vertical="center"/>
    </xf>
    <xf numFmtId="2" fontId="6" fillId="0" borderId="3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2"/>
  <sheetViews>
    <sheetView tabSelected="1" workbookViewId="0" topLeftCell="C323">
      <selection activeCell="B10" sqref="B10"/>
    </sheetView>
  </sheetViews>
  <sheetFormatPr defaultColWidth="10.00390625" defaultRowHeight="15.75" customHeight="1"/>
  <cols>
    <col min="1" max="1" width="7.8515625" style="1" customWidth="1"/>
    <col min="2" max="2" width="20.8515625" style="1" customWidth="1"/>
    <col min="3" max="3" width="8.7109375" style="3" customWidth="1"/>
    <col min="4" max="4" width="9.421875" style="4" customWidth="1"/>
    <col min="5" max="5" width="9.140625" style="4" customWidth="1"/>
    <col min="6" max="14" width="8.00390625" style="4" customWidth="1"/>
    <col min="15" max="15" width="8.7109375" style="4" customWidth="1"/>
    <col min="16" max="16" width="9.28125" style="4" customWidth="1"/>
    <col min="17" max="18" width="15.7109375" style="2" customWidth="1"/>
    <col min="19" max="19" width="16.421875" style="2" customWidth="1"/>
    <col min="20" max="20" width="15.140625" style="2" customWidth="1"/>
    <col min="21" max="21" width="13.8515625" style="2" customWidth="1"/>
    <col min="22" max="16384" width="10.00390625" style="2" customWidth="1"/>
  </cols>
  <sheetData>
    <row r="1" spans="1:17" s="12" customFormat="1" ht="12.75" customHeight="1">
      <c r="A1" s="37"/>
      <c r="B1" s="84" t="s">
        <v>91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" t="s">
        <v>0</v>
      </c>
    </row>
    <row r="2" spans="1:16" s="61" customFormat="1" ht="11.25" customHeight="1">
      <c r="A2" s="44"/>
      <c r="B2" s="5" t="s">
        <v>78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</row>
    <row r="3" spans="1:18" s="12" customFormat="1" ht="15.75" customHeight="1" hidden="1">
      <c r="A3" s="41"/>
      <c r="B3" s="7"/>
      <c r="C3" s="8" t="s">
        <v>21</v>
      </c>
      <c r="D3" s="9">
        <v>67.56</v>
      </c>
      <c r="E3" s="9">
        <v>64.17</v>
      </c>
      <c r="F3" s="9">
        <v>63.22</v>
      </c>
      <c r="G3" s="9">
        <v>60.9</v>
      </c>
      <c r="H3" s="9">
        <v>63.54</v>
      </c>
      <c r="I3" s="9">
        <v>63.67</v>
      </c>
      <c r="J3" s="9">
        <v>63.85</v>
      </c>
      <c r="K3" s="9">
        <v>66.84</v>
      </c>
      <c r="L3" s="9">
        <v>72.69</v>
      </c>
      <c r="M3" s="9">
        <v>68.46</v>
      </c>
      <c r="N3" s="9">
        <v>70.3</v>
      </c>
      <c r="O3" s="9">
        <v>72.1</v>
      </c>
      <c r="P3" s="9">
        <f aca="true" t="shared" si="0" ref="P3:P13">AVERAGE(D3:O3)</f>
        <v>66.44166666666668</v>
      </c>
      <c r="R3" s="62"/>
    </row>
    <row r="4" spans="2:16" s="12" customFormat="1" ht="15.75" customHeight="1" hidden="1">
      <c r="B4" s="7"/>
      <c r="C4" s="10" t="s">
        <v>56</v>
      </c>
      <c r="D4" s="9">
        <v>71.38</v>
      </c>
      <c r="E4" s="9">
        <v>69.9</v>
      </c>
      <c r="F4" s="9">
        <v>69.54</v>
      </c>
      <c r="G4" s="9">
        <v>82.23</v>
      </c>
      <c r="H4" s="9">
        <v>101.68</v>
      </c>
      <c r="I4" s="9">
        <v>124.64</v>
      </c>
      <c r="J4" s="9">
        <v>120.08</v>
      </c>
      <c r="K4" s="9">
        <v>108.39</v>
      </c>
      <c r="L4" s="9">
        <v>99.95</v>
      </c>
      <c r="M4" s="9">
        <v>113.38</v>
      </c>
      <c r="N4" s="9">
        <v>123</v>
      </c>
      <c r="O4" s="9">
        <v>121.85</v>
      </c>
      <c r="P4" s="9">
        <f t="shared" si="0"/>
        <v>100.50166666666667</v>
      </c>
    </row>
    <row r="5" spans="2:18" s="12" customFormat="1" ht="15.75" customHeight="1" hidden="1">
      <c r="B5" s="11"/>
      <c r="C5" s="10" t="s">
        <v>59</v>
      </c>
      <c r="D5" s="9">
        <v>147.62</v>
      </c>
      <c r="E5" s="9">
        <v>145.96</v>
      </c>
      <c r="F5" s="9" t="s">
        <v>60</v>
      </c>
      <c r="G5" s="9">
        <v>145.46</v>
      </c>
      <c r="H5" s="9">
        <v>133.39</v>
      </c>
      <c r="I5" s="9">
        <v>125.38</v>
      </c>
      <c r="J5" s="9">
        <v>138.88</v>
      </c>
      <c r="K5" s="9">
        <v>137.96</v>
      </c>
      <c r="L5" s="9">
        <v>133</v>
      </c>
      <c r="M5" s="9">
        <v>141.77</v>
      </c>
      <c r="N5" s="9">
        <v>143.62</v>
      </c>
      <c r="O5" s="9">
        <v>148.71</v>
      </c>
      <c r="P5" s="9">
        <f t="shared" si="0"/>
        <v>140.1590909090909</v>
      </c>
      <c r="R5" s="63"/>
    </row>
    <row r="6" spans="3:18" s="12" customFormat="1" ht="15.75" customHeight="1" hidden="1">
      <c r="C6" s="13" t="s">
        <v>64</v>
      </c>
      <c r="D6" s="9">
        <v>143.64</v>
      </c>
      <c r="E6" s="9">
        <v>143.96</v>
      </c>
      <c r="F6" s="9">
        <v>143.83</v>
      </c>
      <c r="G6" s="9">
        <v>142.89</v>
      </c>
      <c r="H6" s="9">
        <v>143.46</v>
      </c>
      <c r="I6" s="9">
        <v>136.52</v>
      </c>
      <c r="J6" s="9">
        <v>130.91</v>
      </c>
      <c r="K6" s="9">
        <v>116.16</v>
      </c>
      <c r="L6" s="9">
        <v>106.6</v>
      </c>
      <c r="M6" s="9">
        <v>120.35</v>
      </c>
      <c r="N6" s="9">
        <v>114.13</v>
      </c>
      <c r="O6" s="9">
        <v>109.2</v>
      </c>
      <c r="P6" s="9">
        <f t="shared" si="0"/>
        <v>129.30416666666665</v>
      </c>
      <c r="R6" s="63"/>
    </row>
    <row r="7" spans="2:18" s="12" customFormat="1" ht="15.75" customHeight="1" hidden="1">
      <c r="B7" s="14"/>
      <c r="C7" s="13" t="s">
        <v>71</v>
      </c>
      <c r="D7" s="9">
        <v>126.09</v>
      </c>
      <c r="E7" s="9">
        <v>127.92</v>
      </c>
      <c r="F7" s="9">
        <v>128.23</v>
      </c>
      <c r="G7" s="9">
        <v>126.3</v>
      </c>
      <c r="H7" s="9">
        <v>145.08</v>
      </c>
      <c r="I7" s="9">
        <v>144.86</v>
      </c>
      <c r="J7" s="9">
        <v>142.04</v>
      </c>
      <c r="K7" s="9">
        <v>147.61</v>
      </c>
      <c r="L7" s="9">
        <v>142.69</v>
      </c>
      <c r="M7" s="9">
        <v>136.24</v>
      </c>
      <c r="N7" s="9">
        <v>132.65</v>
      </c>
      <c r="O7" s="9">
        <v>137.35</v>
      </c>
      <c r="P7" s="9">
        <f t="shared" si="0"/>
        <v>136.42166666666668</v>
      </c>
      <c r="R7" s="63"/>
    </row>
    <row r="8" spans="2:18" s="12" customFormat="1" ht="15.75" customHeight="1">
      <c r="B8" s="14" t="s">
        <v>15</v>
      </c>
      <c r="C8" s="13" t="s">
        <v>88</v>
      </c>
      <c r="D8" s="9">
        <v>152.88</v>
      </c>
      <c r="E8" s="9">
        <v>161.92</v>
      </c>
      <c r="F8" s="9">
        <v>163.15</v>
      </c>
      <c r="G8" s="9">
        <v>193.15</v>
      </c>
      <c r="H8" s="9">
        <v>197.83</v>
      </c>
      <c r="I8" s="9">
        <v>198.88</v>
      </c>
      <c r="J8" s="9">
        <v>191.11</v>
      </c>
      <c r="K8" s="9">
        <v>212.4</v>
      </c>
      <c r="L8" s="9">
        <v>213.19</v>
      </c>
      <c r="M8" s="9">
        <v>221.56</v>
      </c>
      <c r="N8" s="9">
        <v>229.54</v>
      </c>
      <c r="O8" s="9">
        <v>228.96</v>
      </c>
      <c r="P8" s="9">
        <f t="shared" si="0"/>
        <v>197.0475</v>
      </c>
      <c r="R8" s="63"/>
    </row>
    <row r="9" spans="2:18" s="12" customFormat="1" ht="15.75" customHeight="1">
      <c r="B9" s="15" t="s">
        <v>75</v>
      </c>
      <c r="C9" s="13" t="s">
        <v>93</v>
      </c>
      <c r="D9" s="9">
        <v>259.68</v>
      </c>
      <c r="E9" s="9">
        <v>287.04</v>
      </c>
      <c r="F9" s="9">
        <v>279.5</v>
      </c>
      <c r="G9" s="9">
        <v>279.73</v>
      </c>
      <c r="H9" s="9">
        <v>298.96</v>
      </c>
      <c r="I9" s="9">
        <v>329.56</v>
      </c>
      <c r="J9" s="9">
        <v>350.48</v>
      </c>
      <c r="K9" s="9">
        <v>342.92</v>
      </c>
      <c r="L9" s="9">
        <v>348.26</v>
      </c>
      <c r="M9" s="9">
        <v>321.4</v>
      </c>
      <c r="N9" s="9">
        <v>328.5</v>
      </c>
      <c r="O9" s="9">
        <v>399.23</v>
      </c>
      <c r="P9" s="9">
        <f t="shared" si="0"/>
        <v>318.7716666666667</v>
      </c>
      <c r="R9" s="63"/>
    </row>
    <row r="10" spans="2:18" s="12" customFormat="1" ht="15.75" customHeight="1">
      <c r="B10" s="15"/>
      <c r="C10" s="13" t="s">
        <v>97</v>
      </c>
      <c r="D10" s="9">
        <v>382.64</v>
      </c>
      <c r="E10" s="9">
        <v>385.96</v>
      </c>
      <c r="F10" s="9">
        <v>396.23</v>
      </c>
      <c r="G10" s="9">
        <v>413.85</v>
      </c>
      <c r="H10" s="9">
        <v>413.91</v>
      </c>
      <c r="I10" s="9">
        <v>410.28</v>
      </c>
      <c r="J10" s="9">
        <v>418.58</v>
      </c>
      <c r="K10" s="9">
        <v>401.68</v>
      </c>
      <c r="L10" s="9">
        <v>385.16</v>
      </c>
      <c r="M10" s="9">
        <v>395.76</v>
      </c>
      <c r="N10" s="9">
        <v>408.95</v>
      </c>
      <c r="O10" s="9">
        <v>365.21</v>
      </c>
      <c r="P10" s="9">
        <f t="shared" si="0"/>
        <v>398.1841666666666</v>
      </c>
      <c r="R10" s="63"/>
    </row>
    <row r="11" spans="2:18" s="12" customFormat="1" ht="15.75" customHeight="1">
      <c r="B11" s="15"/>
      <c r="C11" s="13" t="s">
        <v>99</v>
      </c>
      <c r="D11" s="9">
        <v>360.17</v>
      </c>
      <c r="E11" s="9">
        <v>353.7</v>
      </c>
      <c r="F11" s="9">
        <v>364.84</v>
      </c>
      <c r="G11" s="9">
        <v>405.19</v>
      </c>
      <c r="H11" s="9">
        <v>417.7</v>
      </c>
      <c r="I11" s="9">
        <v>425.62</v>
      </c>
      <c r="J11" s="9">
        <v>449.2</v>
      </c>
      <c r="K11" s="9">
        <v>505.63</v>
      </c>
      <c r="L11" s="9">
        <v>519.78</v>
      </c>
      <c r="M11" s="9">
        <v>515.12</v>
      </c>
      <c r="N11" s="9">
        <v>530.43</v>
      </c>
      <c r="O11" s="9">
        <v>532.08</v>
      </c>
      <c r="P11" s="9">
        <f t="shared" si="0"/>
        <v>448.28833333333336</v>
      </c>
      <c r="R11" s="63"/>
    </row>
    <row r="12" spans="2:18" s="12" customFormat="1" ht="15.75" customHeight="1">
      <c r="B12" s="15"/>
      <c r="C12" s="13" t="s">
        <v>101</v>
      </c>
      <c r="D12" s="9">
        <v>638.38</v>
      </c>
      <c r="E12" s="9">
        <v>724.92</v>
      </c>
      <c r="F12" s="9">
        <v>706.16</v>
      </c>
      <c r="G12" s="9">
        <v>742.48</v>
      </c>
      <c r="H12" s="9">
        <v>739.36</v>
      </c>
      <c r="I12" s="9">
        <v>697.04</v>
      </c>
      <c r="J12" s="9">
        <v>702.62</v>
      </c>
      <c r="K12" s="9">
        <v>724.69</v>
      </c>
      <c r="L12" s="9">
        <v>707.78</v>
      </c>
      <c r="M12" s="9">
        <v>666.2</v>
      </c>
      <c r="N12" s="9">
        <v>624.41</v>
      </c>
      <c r="O12" s="9">
        <v>565.58</v>
      </c>
      <c r="P12" s="9">
        <f t="shared" si="0"/>
        <v>686.6349999999999</v>
      </c>
      <c r="R12" s="63"/>
    </row>
    <row r="13" spans="1:18" s="12" customFormat="1" ht="15.75" customHeight="1" thickBot="1">
      <c r="A13" s="65"/>
      <c r="B13" s="17"/>
      <c r="C13" s="26" t="s">
        <v>106</v>
      </c>
      <c r="D13" s="25">
        <v>592.73</v>
      </c>
      <c r="E13" s="25">
        <v>619.17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f t="shared" si="0"/>
        <v>605.95</v>
      </c>
      <c r="R13" s="63"/>
    </row>
    <row r="14" spans="1:16" s="61" customFormat="1" ht="13.5" customHeight="1" thickBot="1">
      <c r="A14" s="44"/>
      <c r="B14" s="16"/>
      <c r="C14" s="17"/>
      <c r="D14" s="18" t="s">
        <v>6</v>
      </c>
      <c r="E14" s="18" t="s">
        <v>7</v>
      </c>
      <c r="F14" s="18" t="s">
        <v>8</v>
      </c>
      <c r="G14" s="18" t="s">
        <v>22</v>
      </c>
      <c r="H14" s="18" t="s">
        <v>10</v>
      </c>
      <c r="I14" s="18" t="s">
        <v>11</v>
      </c>
      <c r="J14" s="18" t="s">
        <v>12</v>
      </c>
      <c r="K14" s="18" t="s">
        <v>13</v>
      </c>
      <c r="L14" s="18" t="s">
        <v>2</v>
      </c>
      <c r="M14" s="18" t="s">
        <v>3</v>
      </c>
      <c r="N14" s="18" t="s">
        <v>4</v>
      </c>
      <c r="O14" s="18" t="s">
        <v>5</v>
      </c>
      <c r="P14" s="18" t="s">
        <v>23</v>
      </c>
    </row>
    <row r="15" spans="1:16" s="12" customFormat="1" ht="15.75" customHeight="1" hidden="1">
      <c r="A15" s="37"/>
      <c r="B15" s="19"/>
      <c r="C15" s="20" t="s">
        <v>20</v>
      </c>
      <c r="D15" s="21">
        <v>355.52</v>
      </c>
      <c r="E15" s="21">
        <v>318.07</v>
      </c>
      <c r="F15" s="21">
        <v>289.09</v>
      </c>
      <c r="G15" s="21">
        <v>281.6</v>
      </c>
      <c r="H15" s="21">
        <v>298.38</v>
      </c>
      <c r="I15" s="21">
        <v>327.38</v>
      </c>
      <c r="J15" s="21">
        <v>308.71</v>
      </c>
      <c r="K15" s="21">
        <v>292.69</v>
      </c>
      <c r="L15" s="21">
        <v>300.84</v>
      </c>
      <c r="M15" s="21">
        <v>286.2</v>
      </c>
      <c r="N15" s="21">
        <v>303.63</v>
      </c>
      <c r="O15" s="21">
        <v>257.89</v>
      </c>
      <c r="P15" s="21">
        <v>298.23</v>
      </c>
    </row>
    <row r="16" spans="1:18" s="12" customFormat="1" ht="15.75" customHeight="1" hidden="1">
      <c r="A16" s="37"/>
      <c r="B16" s="19"/>
      <c r="C16" s="13" t="s">
        <v>21</v>
      </c>
      <c r="D16" s="9">
        <v>239.33</v>
      </c>
      <c r="E16" s="9">
        <v>239.71</v>
      </c>
      <c r="F16" s="9">
        <v>223.66</v>
      </c>
      <c r="G16" s="9">
        <v>217.1</v>
      </c>
      <c r="H16" s="9">
        <v>216.48</v>
      </c>
      <c r="I16" s="9">
        <v>208.6</v>
      </c>
      <c r="J16" s="9">
        <v>202.95</v>
      </c>
      <c r="K16" s="9">
        <v>190.57</v>
      </c>
      <c r="L16" s="9">
        <v>196.41</v>
      </c>
      <c r="M16" s="9">
        <v>203.8</v>
      </c>
      <c r="N16" s="9">
        <v>218.94</v>
      </c>
      <c r="O16" s="9">
        <v>217.12</v>
      </c>
      <c r="P16" s="9">
        <v>215.56</v>
      </c>
      <c r="R16" s="12">
        <v>4</v>
      </c>
    </row>
    <row r="17" spans="1:30" s="12" customFormat="1" ht="13.5" customHeight="1" hidden="1">
      <c r="A17" s="37"/>
      <c r="B17" s="19"/>
      <c r="C17" s="13" t="s">
        <v>56</v>
      </c>
      <c r="D17" s="9">
        <v>333.85</v>
      </c>
      <c r="E17" s="9">
        <v>369.39</v>
      </c>
      <c r="F17" s="9">
        <v>295.81</v>
      </c>
      <c r="G17" s="9">
        <v>261.72</v>
      </c>
      <c r="H17" s="9">
        <v>258.04</v>
      </c>
      <c r="I17" s="9">
        <v>305.23</v>
      </c>
      <c r="J17" s="9">
        <v>331.41</v>
      </c>
      <c r="K17" s="9">
        <v>323.42</v>
      </c>
      <c r="L17" s="9">
        <v>364.2</v>
      </c>
      <c r="M17" s="9">
        <v>355.99</v>
      </c>
      <c r="N17" s="9">
        <v>336.37</v>
      </c>
      <c r="O17" s="9">
        <v>366.77</v>
      </c>
      <c r="P17" s="9">
        <v>315.41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16" s="12" customFormat="1" ht="15.75" customHeight="1" hidden="1">
      <c r="A18" s="37"/>
      <c r="B18" s="22" t="s">
        <v>57</v>
      </c>
      <c r="C18" s="13" t="s">
        <v>59</v>
      </c>
      <c r="D18" s="9">
        <v>395.08</v>
      </c>
      <c r="E18" s="9">
        <v>400.93</v>
      </c>
      <c r="F18" s="9">
        <v>410.53</v>
      </c>
      <c r="G18" s="9">
        <v>474.13</v>
      </c>
      <c r="H18" s="9">
        <v>530.06</v>
      </c>
      <c r="I18" s="9">
        <v>601.83</v>
      </c>
      <c r="J18" s="9">
        <v>588.11</v>
      </c>
      <c r="K18" s="9">
        <v>499.81</v>
      </c>
      <c r="L18" s="9">
        <v>531.24</v>
      </c>
      <c r="M18" s="9">
        <v>572.95</v>
      </c>
      <c r="N18" s="9">
        <v>576.43</v>
      </c>
      <c r="O18" s="9">
        <v>561.1</v>
      </c>
      <c r="P18" s="9">
        <v>503.48</v>
      </c>
    </row>
    <row r="19" spans="1:16" s="12" customFormat="1" ht="15.75" customHeight="1" hidden="1">
      <c r="A19" s="37"/>
      <c r="B19" s="22" t="s">
        <v>57</v>
      </c>
      <c r="C19" s="13" t="s">
        <v>64</v>
      </c>
      <c r="D19" s="9">
        <v>589.3</v>
      </c>
      <c r="E19" s="9">
        <v>618.3</v>
      </c>
      <c r="F19" s="9">
        <v>569.57</v>
      </c>
      <c r="G19" s="9">
        <v>489.83</v>
      </c>
      <c r="H19" s="9">
        <v>440.1</v>
      </c>
      <c r="I19" s="9">
        <v>466.93</v>
      </c>
      <c r="J19" s="9">
        <v>505.43</v>
      </c>
      <c r="K19" s="9">
        <v>499.35</v>
      </c>
      <c r="L19" s="9">
        <v>581.37</v>
      </c>
      <c r="M19" s="9">
        <v>613.18</v>
      </c>
      <c r="N19" s="9">
        <v>683.79</v>
      </c>
      <c r="O19" s="9">
        <v>684.45</v>
      </c>
      <c r="P19" s="9">
        <v>538.16</v>
      </c>
    </row>
    <row r="20" spans="1:16" s="12" customFormat="1" ht="15.75" customHeight="1">
      <c r="A20" s="37"/>
      <c r="B20" s="22" t="s">
        <v>57</v>
      </c>
      <c r="C20" s="13" t="s">
        <v>71</v>
      </c>
      <c r="D20" s="9">
        <v>719.18</v>
      </c>
      <c r="E20" s="9">
        <v>679.85</v>
      </c>
      <c r="F20" s="9">
        <v>659.15</v>
      </c>
      <c r="G20" s="9">
        <v>713.99</v>
      </c>
      <c r="H20" s="9">
        <v>833.22</v>
      </c>
      <c r="I20" s="9">
        <v>1015.9</v>
      </c>
      <c r="J20" s="9">
        <v>961.15</v>
      </c>
      <c r="K20" s="9">
        <v>1008.24</v>
      </c>
      <c r="L20" s="9">
        <v>1103.32</v>
      </c>
      <c r="M20" s="9">
        <v>1249.66</v>
      </c>
      <c r="N20" s="9">
        <v>1513.07</v>
      </c>
      <c r="O20" s="9">
        <v>1504.59</v>
      </c>
      <c r="P20" s="9">
        <v>876.62</v>
      </c>
    </row>
    <row r="21" spans="1:16" s="12" customFormat="1" ht="15.75" customHeight="1">
      <c r="A21" s="37"/>
      <c r="B21" s="22" t="s">
        <v>70</v>
      </c>
      <c r="C21" s="13" t="s">
        <v>88</v>
      </c>
      <c r="D21" s="9">
        <v>1353.58</v>
      </c>
      <c r="E21" s="9">
        <v>1075.53</v>
      </c>
      <c r="F21" s="9">
        <v>898.07</v>
      </c>
      <c r="G21" s="9">
        <v>973.67</v>
      </c>
      <c r="H21" s="9">
        <v>1205.85</v>
      </c>
      <c r="I21" s="9">
        <v>1341.95</v>
      </c>
      <c r="J21" s="9">
        <v>1104.28</v>
      </c>
      <c r="K21" s="9">
        <v>989.53</v>
      </c>
      <c r="L21" s="9">
        <v>955.89</v>
      </c>
      <c r="M21" s="9">
        <v>706.79</v>
      </c>
      <c r="N21" s="9">
        <v>720.36</v>
      </c>
      <c r="O21" s="9">
        <v>687.83</v>
      </c>
      <c r="P21" s="9">
        <v>968.22</v>
      </c>
    </row>
    <row r="22" spans="1:16" s="12" customFormat="1" ht="15.75" customHeight="1">
      <c r="A22" s="37"/>
      <c r="B22" s="23" t="s">
        <v>76</v>
      </c>
      <c r="C22" s="15" t="s">
        <v>93</v>
      </c>
      <c r="D22" s="24">
        <v>599.28</v>
      </c>
      <c r="E22" s="24">
        <v>613.33</v>
      </c>
      <c r="F22" s="24">
        <v>572.76</v>
      </c>
      <c r="G22" s="24">
        <v>518.58</v>
      </c>
      <c r="H22" s="24">
        <v>509.31</v>
      </c>
      <c r="I22" s="24">
        <v>512.72</v>
      </c>
      <c r="J22" s="24">
        <v>650.73</v>
      </c>
      <c r="K22" s="24">
        <v>826.94</v>
      </c>
      <c r="L22" s="24">
        <v>799.88</v>
      </c>
      <c r="M22" s="24">
        <v>800.02</v>
      </c>
      <c r="N22" s="24">
        <v>695.23</v>
      </c>
      <c r="O22" s="24">
        <v>766.92</v>
      </c>
      <c r="P22" s="24">
        <v>645.62</v>
      </c>
    </row>
    <row r="23" spans="1:16" s="12" customFormat="1" ht="15.75" customHeight="1">
      <c r="A23" s="37"/>
      <c r="B23" s="23" t="s">
        <v>25</v>
      </c>
      <c r="C23" s="15" t="s">
        <v>97</v>
      </c>
      <c r="D23" s="24">
        <v>767.63</v>
      </c>
      <c r="E23" s="24">
        <v>711.99</v>
      </c>
      <c r="F23" s="24">
        <v>724.24</v>
      </c>
      <c r="G23" s="24">
        <v>782.87</v>
      </c>
      <c r="H23" s="24">
        <v>804.02</v>
      </c>
      <c r="I23" s="24">
        <v>785.87</v>
      </c>
      <c r="J23" s="24">
        <v>723.67</v>
      </c>
      <c r="K23" s="24">
        <v>659.86</v>
      </c>
      <c r="L23" s="24">
        <v>628.95</v>
      </c>
      <c r="M23" s="9">
        <v>571.72</v>
      </c>
      <c r="N23" s="24">
        <v>579.79</v>
      </c>
      <c r="O23" s="24">
        <v>557.97</v>
      </c>
      <c r="P23" s="24">
        <v>686.89</v>
      </c>
    </row>
    <row r="24" spans="1:16" s="12" customFormat="1" ht="15.75" customHeight="1">
      <c r="A24" s="37"/>
      <c r="B24" s="23"/>
      <c r="C24" s="15" t="s">
        <v>99</v>
      </c>
      <c r="D24" s="24">
        <v>617.6</v>
      </c>
      <c r="E24" s="24">
        <v>622.17</v>
      </c>
      <c r="F24" s="24">
        <v>588.71</v>
      </c>
      <c r="G24" s="24">
        <v>602.79</v>
      </c>
      <c r="H24" s="24">
        <v>564.72</v>
      </c>
      <c r="I24" s="24">
        <v>569.62</v>
      </c>
      <c r="J24" s="24">
        <v>660.52</v>
      </c>
      <c r="K24" s="24">
        <v>706.2</v>
      </c>
      <c r="L24" s="24">
        <v>836.16</v>
      </c>
      <c r="M24" s="9">
        <v>810.25</v>
      </c>
      <c r="N24" s="24">
        <v>744.24</v>
      </c>
      <c r="O24" s="24">
        <v>772.84</v>
      </c>
      <c r="P24" s="24">
        <v>649.2</v>
      </c>
    </row>
    <row r="25" spans="2:55" s="12" customFormat="1" ht="15.75" customHeight="1" hidden="1">
      <c r="B25" s="15"/>
      <c r="C25" s="13" t="s">
        <v>20</v>
      </c>
      <c r="D25" s="9">
        <v>447</v>
      </c>
      <c r="E25" s="9">
        <v>403</v>
      </c>
      <c r="F25" s="9">
        <v>371</v>
      </c>
      <c r="G25" s="9">
        <v>349</v>
      </c>
      <c r="H25" s="9">
        <v>359</v>
      </c>
      <c r="I25" s="9">
        <v>439</v>
      </c>
      <c r="J25" s="9">
        <v>441</v>
      </c>
      <c r="K25" s="9">
        <v>409</v>
      </c>
      <c r="L25" s="9">
        <v>406</v>
      </c>
      <c r="M25" s="9">
        <v>384</v>
      </c>
      <c r="N25" s="9">
        <v>402.5</v>
      </c>
      <c r="O25" s="9">
        <v>368</v>
      </c>
      <c r="P25" s="9">
        <f aca="true" t="shared" si="1" ref="P25:P55">AVERAGE(D25:O25)</f>
        <v>398.2083333333333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</row>
    <row r="26" spans="2:16" s="12" customFormat="1" ht="15.75" customHeight="1" hidden="1">
      <c r="B26" s="15"/>
      <c r="C26" s="13" t="s">
        <v>21</v>
      </c>
      <c r="D26" s="9">
        <v>345</v>
      </c>
      <c r="E26" s="9">
        <v>351.25</v>
      </c>
      <c r="F26" s="9">
        <v>308.75</v>
      </c>
      <c r="G26" s="9">
        <v>305</v>
      </c>
      <c r="H26" s="9">
        <v>305</v>
      </c>
      <c r="I26" s="9">
        <v>302.5</v>
      </c>
      <c r="J26" s="9">
        <v>305</v>
      </c>
      <c r="K26" s="9">
        <v>300</v>
      </c>
      <c r="L26" s="9">
        <v>301</v>
      </c>
      <c r="M26" s="9">
        <v>300</v>
      </c>
      <c r="N26" s="9">
        <v>315</v>
      </c>
      <c r="O26" s="9">
        <v>323</v>
      </c>
      <c r="P26" s="9">
        <f t="shared" si="1"/>
        <v>313.4583333333333</v>
      </c>
    </row>
    <row r="27" spans="2:16" s="12" customFormat="1" ht="15.75" customHeight="1" hidden="1">
      <c r="B27" s="15"/>
      <c r="C27" s="13" t="s">
        <v>56</v>
      </c>
      <c r="D27" s="9">
        <v>392.5</v>
      </c>
      <c r="E27" s="9">
        <v>463</v>
      </c>
      <c r="F27" s="9">
        <v>440</v>
      </c>
      <c r="G27" s="9">
        <v>377.5</v>
      </c>
      <c r="H27" s="9">
        <v>378</v>
      </c>
      <c r="I27" s="9">
        <v>398</v>
      </c>
      <c r="J27" s="9">
        <v>428.75</v>
      </c>
      <c r="K27" s="9">
        <v>444</v>
      </c>
      <c r="L27" s="9">
        <v>463.75</v>
      </c>
      <c r="M27" s="9">
        <v>453.75</v>
      </c>
      <c r="N27" s="9">
        <v>449</v>
      </c>
      <c r="O27" s="9">
        <v>506.25</v>
      </c>
      <c r="P27" s="9">
        <f t="shared" si="1"/>
        <v>432.875</v>
      </c>
    </row>
    <row r="28" spans="1:16" s="12" customFormat="1" ht="15.75" customHeight="1" hidden="1">
      <c r="A28" s="37"/>
      <c r="B28" s="23" t="s">
        <v>24</v>
      </c>
      <c r="C28" s="13" t="s">
        <v>59</v>
      </c>
      <c r="D28" s="9">
        <v>510</v>
      </c>
      <c r="E28" s="9">
        <v>506.25</v>
      </c>
      <c r="F28" s="9">
        <v>494.38</v>
      </c>
      <c r="G28" s="9">
        <v>547.5</v>
      </c>
      <c r="H28" s="9">
        <v>630</v>
      </c>
      <c r="I28" s="9">
        <v>720</v>
      </c>
      <c r="J28" s="9">
        <v>720</v>
      </c>
      <c r="K28" s="9">
        <v>592.5</v>
      </c>
      <c r="L28" s="9">
        <v>620.63</v>
      </c>
      <c r="M28" s="9">
        <v>674.5</v>
      </c>
      <c r="N28" s="9">
        <v>692.5</v>
      </c>
      <c r="O28" s="9">
        <v>653.75</v>
      </c>
      <c r="P28" s="9">
        <f t="shared" si="1"/>
        <v>613.5008333333334</v>
      </c>
    </row>
    <row r="29" spans="1:16" s="12" customFormat="1" ht="14.25" customHeight="1" thickBot="1">
      <c r="A29" s="37"/>
      <c r="B29" s="59"/>
      <c r="C29" s="26" t="s">
        <v>101</v>
      </c>
      <c r="D29" s="25">
        <v>817.01</v>
      </c>
      <c r="E29" s="25">
        <v>773.51</v>
      </c>
      <c r="F29" s="25">
        <v>737.42</v>
      </c>
      <c r="G29" s="68">
        <v>757.2</v>
      </c>
      <c r="H29" s="25">
        <v>772.75</v>
      </c>
      <c r="I29" s="25">
        <v>873.96</v>
      </c>
      <c r="J29" s="25">
        <v>878.96</v>
      </c>
      <c r="K29" s="25">
        <v>773.8</v>
      </c>
      <c r="L29" s="25">
        <v>707.9</v>
      </c>
      <c r="M29" s="25">
        <v>660.13</v>
      </c>
      <c r="N29" s="25"/>
      <c r="O29" s="25"/>
      <c r="P29" s="82">
        <v>775.55</v>
      </c>
    </row>
    <row r="30" spans="1:16" s="12" customFormat="1" ht="15.75" customHeight="1" hidden="1">
      <c r="A30" s="37"/>
      <c r="B30" s="22" t="s">
        <v>58</v>
      </c>
      <c r="C30" s="13" t="s">
        <v>64</v>
      </c>
      <c r="D30" s="9">
        <v>669</v>
      </c>
      <c r="E30" s="9">
        <v>695</v>
      </c>
      <c r="F30" s="9">
        <v>689</v>
      </c>
      <c r="G30" s="9">
        <v>590</v>
      </c>
      <c r="H30" s="9">
        <v>551</v>
      </c>
      <c r="I30" s="9">
        <v>560</v>
      </c>
      <c r="J30" s="9">
        <v>610</v>
      </c>
      <c r="K30" s="9">
        <v>624</v>
      </c>
      <c r="L30" s="9">
        <v>720</v>
      </c>
      <c r="M30" s="9">
        <v>752</v>
      </c>
      <c r="N30" s="9">
        <v>794</v>
      </c>
      <c r="O30" s="9">
        <v>823</v>
      </c>
      <c r="P30" s="9">
        <f t="shared" si="1"/>
        <v>673.0833333333334</v>
      </c>
    </row>
    <row r="31" spans="1:16" s="12" customFormat="1" ht="25.5" hidden="1">
      <c r="A31" s="37"/>
      <c r="B31" s="78" t="s">
        <v>111</v>
      </c>
      <c r="C31" s="13" t="s">
        <v>71</v>
      </c>
      <c r="D31" s="9">
        <v>821</v>
      </c>
      <c r="E31" s="9">
        <v>789</v>
      </c>
      <c r="F31" s="9">
        <v>752</v>
      </c>
      <c r="G31" s="9">
        <v>796</v>
      </c>
      <c r="H31" s="9">
        <v>930</v>
      </c>
      <c r="I31" s="9">
        <v>1156</v>
      </c>
      <c r="J31" s="9">
        <v>1168</v>
      </c>
      <c r="K31" s="9">
        <v>1168</v>
      </c>
      <c r="L31" s="9">
        <v>1240</v>
      </c>
      <c r="M31" s="9">
        <v>1370</v>
      </c>
      <c r="N31" s="9">
        <v>1840</v>
      </c>
      <c r="O31" s="9">
        <v>1749</v>
      </c>
      <c r="P31" s="9">
        <f t="shared" si="1"/>
        <v>1148.25</v>
      </c>
    </row>
    <row r="32" spans="1:16" s="12" customFormat="1" ht="21" customHeight="1">
      <c r="A32" s="37"/>
      <c r="B32" s="81" t="s">
        <v>111</v>
      </c>
      <c r="C32" s="13" t="s">
        <v>88</v>
      </c>
      <c r="D32" s="9">
        <v>1611.67</v>
      </c>
      <c r="E32" s="9">
        <v>1388</v>
      </c>
      <c r="F32" s="9">
        <v>1028</v>
      </c>
      <c r="G32" s="9">
        <v>1131.25</v>
      </c>
      <c r="H32" s="9">
        <v>1380</v>
      </c>
      <c r="I32" s="9">
        <v>1547</v>
      </c>
      <c r="J32" s="9">
        <v>1305</v>
      </c>
      <c r="K32" s="9">
        <v>1246.25</v>
      </c>
      <c r="L32" s="9">
        <v>1205</v>
      </c>
      <c r="M32" s="9">
        <v>1060</v>
      </c>
      <c r="N32" s="9">
        <v>997.5</v>
      </c>
      <c r="O32" s="9">
        <v>978</v>
      </c>
      <c r="P32" s="9">
        <f t="shared" si="1"/>
        <v>1239.8058333333333</v>
      </c>
    </row>
    <row r="33" spans="2:55" s="12" customFormat="1" ht="15.75" customHeight="1">
      <c r="B33" s="22" t="s">
        <v>26</v>
      </c>
      <c r="C33" s="13" t="s">
        <v>20</v>
      </c>
      <c r="D33" s="9">
        <v>340</v>
      </c>
      <c r="E33" s="9">
        <v>316</v>
      </c>
      <c r="F33" s="9">
        <v>285</v>
      </c>
      <c r="G33" s="9">
        <v>291</v>
      </c>
      <c r="H33" s="9">
        <v>300</v>
      </c>
      <c r="I33" s="9">
        <v>343</v>
      </c>
      <c r="J33" s="9">
        <v>339</v>
      </c>
      <c r="K33" s="9">
        <v>310</v>
      </c>
      <c r="L33" s="9">
        <v>318</v>
      </c>
      <c r="M33" s="9">
        <v>313</v>
      </c>
      <c r="N33" s="9">
        <v>290</v>
      </c>
      <c r="O33" s="9">
        <v>271</v>
      </c>
      <c r="P33" s="9">
        <f t="shared" si="1"/>
        <v>309.6666666666667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</row>
    <row r="34" spans="2:55" s="12" customFormat="1" ht="15.75" customHeight="1">
      <c r="B34" s="15"/>
      <c r="C34" s="13" t="s">
        <v>93</v>
      </c>
      <c r="D34" s="9">
        <v>830</v>
      </c>
      <c r="E34" s="9">
        <v>792.5</v>
      </c>
      <c r="F34" s="9">
        <v>789</v>
      </c>
      <c r="G34" s="9">
        <v>706.25</v>
      </c>
      <c r="H34" s="9">
        <v>717</v>
      </c>
      <c r="I34" s="9">
        <v>720</v>
      </c>
      <c r="J34" s="9">
        <v>860</v>
      </c>
      <c r="K34" s="9">
        <v>1110</v>
      </c>
      <c r="L34" s="9">
        <v>1115</v>
      </c>
      <c r="M34" s="9">
        <v>1133.75</v>
      </c>
      <c r="N34" s="9">
        <v>1072</v>
      </c>
      <c r="O34" s="9">
        <v>1115</v>
      </c>
      <c r="P34" s="9">
        <f>AVERAGE(D34:O34)</f>
        <v>913.375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</row>
    <row r="35" spans="2:55" s="12" customFormat="1" ht="15.75" customHeight="1">
      <c r="B35" s="15"/>
      <c r="C35" s="15" t="s">
        <v>97</v>
      </c>
      <c r="D35" s="24">
        <v>1093.75</v>
      </c>
      <c r="E35" s="24">
        <v>975</v>
      </c>
      <c r="F35" s="24">
        <v>913.12</v>
      </c>
      <c r="G35" s="24">
        <v>941.25</v>
      </c>
      <c r="H35" s="24">
        <v>993</v>
      </c>
      <c r="I35" s="24">
        <v>990</v>
      </c>
      <c r="J35" s="24">
        <v>995</v>
      </c>
      <c r="K35" s="24">
        <v>953</v>
      </c>
      <c r="L35" s="24">
        <v>893.75</v>
      </c>
      <c r="M35" s="9">
        <v>825</v>
      </c>
      <c r="N35" s="24">
        <v>801</v>
      </c>
      <c r="O35" s="24">
        <v>800</v>
      </c>
      <c r="P35" s="9">
        <f>AVERAGE(D35:O35)</f>
        <v>931.1558333333332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</row>
    <row r="36" spans="2:16" s="12" customFormat="1" ht="15.75" customHeight="1" hidden="1">
      <c r="B36" s="15"/>
      <c r="C36" s="13" t="s">
        <v>21</v>
      </c>
      <c r="D36" s="9">
        <v>245</v>
      </c>
      <c r="E36" s="9">
        <v>241.88</v>
      </c>
      <c r="F36" s="9">
        <v>227.5</v>
      </c>
      <c r="G36" s="9">
        <v>225</v>
      </c>
      <c r="H36" s="9">
        <v>221</v>
      </c>
      <c r="I36" s="9">
        <v>217.5</v>
      </c>
      <c r="J36" s="9">
        <v>217.5</v>
      </c>
      <c r="K36" s="9">
        <v>212.5</v>
      </c>
      <c r="L36" s="9">
        <v>209</v>
      </c>
      <c r="M36" s="9">
        <v>225</v>
      </c>
      <c r="N36" s="9">
        <v>241</v>
      </c>
      <c r="O36" s="9">
        <v>254</v>
      </c>
      <c r="P36" s="9">
        <f t="shared" si="1"/>
        <v>228.07333333333335</v>
      </c>
    </row>
    <row r="37" spans="2:16" s="12" customFormat="1" ht="15.75" customHeight="1" hidden="1">
      <c r="B37" s="15"/>
      <c r="C37" s="13" t="s">
        <v>56</v>
      </c>
      <c r="D37" s="9">
        <v>313.76</v>
      </c>
      <c r="E37" s="9">
        <v>380</v>
      </c>
      <c r="F37" s="9">
        <v>323.75</v>
      </c>
      <c r="G37" s="9">
        <v>282.5</v>
      </c>
      <c r="H37" s="9">
        <v>293</v>
      </c>
      <c r="I37" s="9">
        <v>316</v>
      </c>
      <c r="J37" s="9">
        <v>345</v>
      </c>
      <c r="K37" s="9">
        <v>358</v>
      </c>
      <c r="L37" s="9">
        <v>388.75</v>
      </c>
      <c r="M37" s="9">
        <v>388.75</v>
      </c>
      <c r="N37" s="9">
        <v>389</v>
      </c>
      <c r="O37" s="9">
        <v>427.5</v>
      </c>
      <c r="P37" s="9">
        <f t="shared" si="1"/>
        <v>350.50083333333333</v>
      </c>
    </row>
    <row r="38" spans="2:16" s="12" customFormat="1" ht="15.75" customHeight="1">
      <c r="B38" s="15"/>
      <c r="C38" s="13" t="s">
        <v>99</v>
      </c>
      <c r="D38" s="9">
        <v>793</v>
      </c>
      <c r="E38" s="9">
        <v>757.5</v>
      </c>
      <c r="F38" s="9">
        <v>715</v>
      </c>
      <c r="G38" s="9">
        <v>734</v>
      </c>
      <c r="H38" s="9">
        <v>710</v>
      </c>
      <c r="I38" s="9">
        <v>724</v>
      </c>
      <c r="J38" s="9">
        <v>825</v>
      </c>
      <c r="K38" s="9">
        <v>910</v>
      </c>
      <c r="L38" s="9">
        <v>1015</v>
      </c>
      <c r="M38" s="9">
        <v>1001</v>
      </c>
      <c r="N38" s="9">
        <v>932.5</v>
      </c>
      <c r="O38" s="9">
        <v>962</v>
      </c>
      <c r="P38" s="9">
        <f>AVERAGE(D38:O38)</f>
        <v>839.9166666666666</v>
      </c>
    </row>
    <row r="39" spans="2:16" s="12" customFormat="1" ht="15.75" customHeight="1" hidden="1">
      <c r="B39" s="11"/>
      <c r="C39" s="13" t="s">
        <v>59</v>
      </c>
      <c r="D39" s="9">
        <v>401.25</v>
      </c>
      <c r="E39" s="9">
        <v>396.25</v>
      </c>
      <c r="F39" s="9">
        <v>400.63</v>
      </c>
      <c r="G39" s="9">
        <v>480.63</v>
      </c>
      <c r="H39" s="9">
        <v>572</v>
      </c>
      <c r="I39" s="9">
        <v>663</v>
      </c>
      <c r="J39" s="9">
        <v>651</v>
      </c>
      <c r="K39" s="9">
        <v>522.5</v>
      </c>
      <c r="L39" s="9">
        <v>555.63</v>
      </c>
      <c r="M39" s="9">
        <v>606</v>
      </c>
      <c r="N39" s="9">
        <v>612.5</v>
      </c>
      <c r="O39" s="9">
        <v>581.25</v>
      </c>
      <c r="P39" s="9">
        <f t="shared" si="1"/>
        <v>536.8866666666667</v>
      </c>
    </row>
    <row r="40" spans="2:16" s="12" customFormat="1" ht="15.75" customHeight="1" thickBot="1">
      <c r="B40" s="60"/>
      <c r="C40" s="26" t="s">
        <v>101</v>
      </c>
      <c r="D40" s="25">
        <v>976</v>
      </c>
      <c r="E40" s="25">
        <v>906.87</v>
      </c>
      <c r="F40" s="25">
        <v>879</v>
      </c>
      <c r="G40" s="25">
        <v>875</v>
      </c>
      <c r="H40" s="25">
        <v>897.5</v>
      </c>
      <c r="I40" s="25">
        <v>1007</v>
      </c>
      <c r="J40" s="25">
        <v>1055</v>
      </c>
      <c r="K40" s="25">
        <v>977</v>
      </c>
      <c r="L40" s="25">
        <v>897.5</v>
      </c>
      <c r="M40" s="25">
        <v>850</v>
      </c>
      <c r="N40" s="25"/>
      <c r="O40" s="25"/>
      <c r="P40" s="25">
        <f>AVERAGE(D40:O40)</f>
        <v>932.0869999999999</v>
      </c>
    </row>
    <row r="41" spans="1:16" s="12" customFormat="1" ht="15.75" customHeight="1" hidden="1">
      <c r="A41" s="37"/>
      <c r="B41" s="23" t="s">
        <v>27</v>
      </c>
      <c r="C41" s="13" t="s">
        <v>64</v>
      </c>
      <c r="D41" s="9">
        <v>591</v>
      </c>
      <c r="E41" s="9">
        <v>615</v>
      </c>
      <c r="F41" s="9">
        <v>605</v>
      </c>
      <c r="G41" s="9">
        <v>508</v>
      </c>
      <c r="H41" s="9">
        <v>463</v>
      </c>
      <c r="I41" s="9">
        <v>491</v>
      </c>
      <c r="J41" s="9">
        <v>536</v>
      </c>
      <c r="K41" s="9">
        <v>553</v>
      </c>
      <c r="L41" s="9">
        <v>650</v>
      </c>
      <c r="M41" s="9">
        <v>693</v>
      </c>
      <c r="N41" s="9">
        <v>724</v>
      </c>
      <c r="O41" s="9">
        <v>738</v>
      </c>
      <c r="P41" s="9">
        <f t="shared" si="1"/>
        <v>597.25</v>
      </c>
    </row>
    <row r="42" spans="2:16" s="12" customFormat="1" ht="15.75" customHeight="1" hidden="1">
      <c r="B42" s="23" t="s">
        <v>27</v>
      </c>
      <c r="C42" s="13" t="s">
        <v>71</v>
      </c>
      <c r="D42" s="9">
        <v>733</v>
      </c>
      <c r="E42" s="9">
        <v>715</v>
      </c>
      <c r="F42" s="9">
        <v>703</v>
      </c>
      <c r="G42" s="9">
        <v>749</v>
      </c>
      <c r="H42" s="9">
        <v>877</v>
      </c>
      <c r="I42" s="9">
        <v>1106</v>
      </c>
      <c r="J42" s="9">
        <v>1113</v>
      </c>
      <c r="K42" s="9">
        <v>1113</v>
      </c>
      <c r="L42" s="9">
        <v>1185</v>
      </c>
      <c r="M42" s="9">
        <v>1300</v>
      </c>
      <c r="N42" s="9">
        <v>1723</v>
      </c>
      <c r="O42" s="9">
        <v>1625</v>
      </c>
      <c r="P42" s="9">
        <f t="shared" si="1"/>
        <v>1078.5</v>
      </c>
    </row>
    <row r="43" spans="2:16" s="12" customFormat="1" ht="15.75" customHeight="1">
      <c r="B43" s="23" t="s">
        <v>27</v>
      </c>
      <c r="C43" s="13" t="s">
        <v>88</v>
      </c>
      <c r="D43" s="9">
        <v>1488.33</v>
      </c>
      <c r="E43" s="9">
        <v>1248</v>
      </c>
      <c r="F43" s="9">
        <v>900</v>
      </c>
      <c r="G43" s="9">
        <v>1020</v>
      </c>
      <c r="H43" s="9">
        <v>1270</v>
      </c>
      <c r="I43" s="9">
        <v>1437</v>
      </c>
      <c r="J43" s="9">
        <v>1200</v>
      </c>
      <c r="K43" s="9">
        <v>1146.55</v>
      </c>
      <c r="L43" s="9">
        <v>1095</v>
      </c>
      <c r="M43" s="9">
        <v>845</v>
      </c>
      <c r="N43" s="9">
        <v>782.5</v>
      </c>
      <c r="O43" s="9">
        <v>765</v>
      </c>
      <c r="P43" s="9">
        <f t="shared" si="1"/>
        <v>1099.7816666666665</v>
      </c>
    </row>
    <row r="44" spans="2:55" s="12" customFormat="1" ht="15.75" customHeight="1">
      <c r="B44" s="15"/>
      <c r="C44" s="13" t="s">
        <v>20</v>
      </c>
      <c r="D44" s="9">
        <v>318</v>
      </c>
      <c r="E44" s="9">
        <v>298</v>
      </c>
      <c r="F44" s="9">
        <v>269</v>
      </c>
      <c r="G44" s="9">
        <v>274</v>
      </c>
      <c r="H44" s="9">
        <v>293</v>
      </c>
      <c r="I44" s="9">
        <v>326</v>
      </c>
      <c r="J44" s="9">
        <v>323</v>
      </c>
      <c r="K44" s="9">
        <v>295</v>
      </c>
      <c r="L44" s="9">
        <v>295</v>
      </c>
      <c r="M44" s="9">
        <v>287</v>
      </c>
      <c r="N44" s="9">
        <v>284</v>
      </c>
      <c r="O44" s="9">
        <v>254</v>
      </c>
      <c r="P44" s="9">
        <f t="shared" si="1"/>
        <v>293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</row>
    <row r="45" spans="2:55" s="12" customFormat="1" ht="15.75" customHeight="1">
      <c r="B45" s="15"/>
      <c r="C45" s="13" t="s">
        <v>93</v>
      </c>
      <c r="D45" s="9">
        <v>665</v>
      </c>
      <c r="E45" s="9">
        <v>665</v>
      </c>
      <c r="F45" s="9">
        <v>664</v>
      </c>
      <c r="G45" s="69">
        <v>601.25</v>
      </c>
      <c r="H45" s="9">
        <v>613</v>
      </c>
      <c r="I45" s="9">
        <v>585</v>
      </c>
      <c r="J45" s="9">
        <v>695</v>
      </c>
      <c r="K45" s="9">
        <v>890</v>
      </c>
      <c r="L45" s="9">
        <v>855</v>
      </c>
      <c r="M45" s="9">
        <v>812.5</v>
      </c>
      <c r="N45" s="9">
        <v>756</v>
      </c>
      <c r="O45" s="9">
        <v>820</v>
      </c>
      <c r="P45" s="9">
        <f>AVERAGE(D45:O45)</f>
        <v>718.4791666666666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</row>
    <row r="46" spans="2:55" s="12" customFormat="1" ht="18.75" customHeight="1">
      <c r="B46" s="15"/>
      <c r="C46" s="15" t="s">
        <v>97</v>
      </c>
      <c r="D46" s="24">
        <v>813.75</v>
      </c>
      <c r="E46" s="24">
        <v>720</v>
      </c>
      <c r="F46" s="24">
        <v>697.5</v>
      </c>
      <c r="G46" s="24">
        <v>726.25</v>
      </c>
      <c r="H46" s="24">
        <v>793</v>
      </c>
      <c r="I46" s="24">
        <v>787.5</v>
      </c>
      <c r="J46" s="24">
        <v>785</v>
      </c>
      <c r="K46" s="24">
        <v>692</v>
      </c>
      <c r="L46" s="24">
        <v>641.25</v>
      </c>
      <c r="M46" s="9">
        <v>582.5</v>
      </c>
      <c r="N46" s="24">
        <v>583</v>
      </c>
      <c r="O46" s="24">
        <v>585</v>
      </c>
      <c r="P46" s="9">
        <f>AVERAGE(D46:O46)</f>
        <v>700.5625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</row>
    <row r="47" spans="2:16" s="12" customFormat="1" ht="15.75" customHeight="1" hidden="1">
      <c r="B47" s="15"/>
      <c r="C47" s="13" t="s">
        <v>21</v>
      </c>
      <c r="D47" s="9">
        <v>228</v>
      </c>
      <c r="E47" s="9">
        <v>225.63</v>
      </c>
      <c r="F47" s="9">
        <v>207.5</v>
      </c>
      <c r="G47" s="9">
        <v>210</v>
      </c>
      <c r="H47" s="9">
        <v>207</v>
      </c>
      <c r="I47" s="9">
        <v>200</v>
      </c>
      <c r="J47" s="9">
        <v>197.5</v>
      </c>
      <c r="K47" s="9">
        <v>196.25</v>
      </c>
      <c r="L47" s="9">
        <v>196</v>
      </c>
      <c r="M47" s="9">
        <v>203.75</v>
      </c>
      <c r="N47" s="9">
        <v>215</v>
      </c>
      <c r="O47" s="9">
        <v>225</v>
      </c>
      <c r="P47" s="9">
        <f t="shared" si="1"/>
        <v>209.3025</v>
      </c>
    </row>
    <row r="48" spans="2:16" s="12" customFormat="1" ht="15.75" customHeight="1" hidden="1">
      <c r="B48" s="15"/>
      <c r="C48" s="13" t="s">
        <v>56</v>
      </c>
      <c r="D48" s="9">
        <v>293.13</v>
      </c>
      <c r="E48" s="9">
        <v>363</v>
      </c>
      <c r="F48" s="9">
        <v>308.75</v>
      </c>
      <c r="G48" s="9">
        <v>265</v>
      </c>
      <c r="H48" s="9">
        <v>272</v>
      </c>
      <c r="I48" s="9">
        <v>294</v>
      </c>
      <c r="J48" s="9">
        <v>326.25</v>
      </c>
      <c r="K48" s="9">
        <v>343</v>
      </c>
      <c r="L48" s="9">
        <v>373.12</v>
      </c>
      <c r="M48" s="9">
        <v>369.38</v>
      </c>
      <c r="N48" s="9">
        <v>373</v>
      </c>
      <c r="O48" s="9">
        <v>417.5</v>
      </c>
      <c r="P48" s="9">
        <f t="shared" si="1"/>
        <v>333.1775</v>
      </c>
    </row>
    <row r="49" spans="2:16" s="12" customFormat="1" ht="18" customHeight="1">
      <c r="B49" s="15"/>
      <c r="C49" s="13" t="s">
        <v>99</v>
      </c>
      <c r="D49" s="9">
        <v>591</v>
      </c>
      <c r="E49" s="9">
        <v>600</v>
      </c>
      <c r="F49" s="9">
        <v>590</v>
      </c>
      <c r="G49" s="9">
        <v>611</v>
      </c>
      <c r="H49" s="9">
        <v>595</v>
      </c>
      <c r="I49" s="9">
        <v>598</v>
      </c>
      <c r="J49" s="9">
        <v>665</v>
      </c>
      <c r="K49" s="9">
        <v>745</v>
      </c>
      <c r="L49" s="9">
        <v>845</v>
      </c>
      <c r="M49" s="9">
        <v>789</v>
      </c>
      <c r="N49" s="9">
        <v>732.5</v>
      </c>
      <c r="O49" s="9">
        <v>801</v>
      </c>
      <c r="P49" s="9">
        <f>AVERAGE(D49:O49)</f>
        <v>680.2083333333334</v>
      </c>
    </row>
    <row r="50" spans="1:16" s="12" customFormat="1" ht="15.75" customHeight="1" hidden="1">
      <c r="A50" s="37"/>
      <c r="B50" s="27"/>
      <c r="C50" s="13" t="s">
        <v>59</v>
      </c>
      <c r="D50" s="9">
        <v>391.25</v>
      </c>
      <c r="E50" s="9">
        <v>381.25</v>
      </c>
      <c r="F50" s="9">
        <v>380.63</v>
      </c>
      <c r="G50" s="9">
        <v>463.13</v>
      </c>
      <c r="H50" s="9">
        <v>553</v>
      </c>
      <c r="I50" s="9">
        <v>645</v>
      </c>
      <c r="J50" s="9">
        <v>635</v>
      </c>
      <c r="K50" s="9">
        <v>498.75</v>
      </c>
      <c r="L50" s="9">
        <v>540.63</v>
      </c>
      <c r="M50" s="9">
        <v>588</v>
      </c>
      <c r="N50" s="9">
        <v>592.5</v>
      </c>
      <c r="O50" s="9">
        <v>560</v>
      </c>
      <c r="P50" s="9">
        <f t="shared" si="1"/>
        <v>519.095</v>
      </c>
    </row>
    <row r="51" spans="2:16" s="12" customFormat="1" ht="15.75" customHeight="1" thickBot="1">
      <c r="B51" s="60"/>
      <c r="C51" s="26" t="s">
        <v>101</v>
      </c>
      <c r="D51" s="25">
        <v>826.25</v>
      </c>
      <c r="E51" s="25">
        <v>772.5</v>
      </c>
      <c r="F51" s="25">
        <v>754</v>
      </c>
      <c r="G51" s="25">
        <v>760</v>
      </c>
      <c r="H51" s="25">
        <v>782.5</v>
      </c>
      <c r="I51" s="25">
        <v>860</v>
      </c>
      <c r="J51" s="25">
        <v>896.25</v>
      </c>
      <c r="K51" s="25">
        <v>834</v>
      </c>
      <c r="L51" s="25">
        <v>797.5</v>
      </c>
      <c r="M51" s="25">
        <v>735</v>
      </c>
      <c r="N51" s="25"/>
      <c r="O51" s="25"/>
      <c r="P51" s="25">
        <f>AVERAGE(D51:O51)</f>
        <v>801.8</v>
      </c>
    </row>
    <row r="52" spans="1:16" s="12" customFormat="1" ht="15.75" customHeight="1" hidden="1">
      <c r="A52" s="37"/>
      <c r="B52" s="15" t="s">
        <v>28</v>
      </c>
      <c r="C52" s="13" t="s">
        <v>64</v>
      </c>
      <c r="D52" s="9">
        <v>560</v>
      </c>
      <c r="E52" s="9">
        <v>586.25</v>
      </c>
      <c r="F52" s="9">
        <v>579</v>
      </c>
      <c r="G52" s="9">
        <v>478</v>
      </c>
      <c r="H52" s="9">
        <v>433</v>
      </c>
      <c r="I52" s="9">
        <v>471</v>
      </c>
      <c r="J52" s="9">
        <v>514</v>
      </c>
      <c r="K52" s="9">
        <v>533</v>
      </c>
      <c r="L52" s="9">
        <v>630</v>
      </c>
      <c r="M52" s="9">
        <v>673</v>
      </c>
      <c r="N52" s="9">
        <v>694</v>
      </c>
      <c r="O52" s="9">
        <v>708</v>
      </c>
      <c r="P52" s="9">
        <f t="shared" si="1"/>
        <v>571.6041666666666</v>
      </c>
    </row>
    <row r="53" spans="2:16" s="12" customFormat="1" ht="15.75" customHeight="1" hidden="1">
      <c r="B53" s="15" t="s">
        <v>28</v>
      </c>
      <c r="C53" s="13" t="s">
        <v>71</v>
      </c>
      <c r="D53" s="9">
        <v>705</v>
      </c>
      <c r="E53" s="9">
        <v>691</v>
      </c>
      <c r="F53" s="9">
        <v>679</v>
      </c>
      <c r="G53" s="9">
        <v>725</v>
      </c>
      <c r="H53" s="9">
        <v>860</v>
      </c>
      <c r="I53" s="9">
        <v>1097</v>
      </c>
      <c r="J53" s="9">
        <v>1103</v>
      </c>
      <c r="K53" s="9">
        <v>1103</v>
      </c>
      <c r="L53" s="9">
        <v>1173.13</v>
      </c>
      <c r="M53" s="9">
        <v>1283</v>
      </c>
      <c r="N53" s="9">
        <v>1695</v>
      </c>
      <c r="O53" s="9">
        <v>1609</v>
      </c>
      <c r="P53" s="9">
        <f t="shared" si="1"/>
        <v>1060.2608333333335</v>
      </c>
    </row>
    <row r="54" spans="2:16" s="12" customFormat="1" ht="15.75" customHeight="1">
      <c r="B54" s="15" t="s">
        <v>28</v>
      </c>
      <c r="C54" s="13" t="s">
        <v>88</v>
      </c>
      <c r="D54" s="9">
        <v>1468.33</v>
      </c>
      <c r="E54" s="9">
        <v>1228</v>
      </c>
      <c r="F54" s="9">
        <v>879</v>
      </c>
      <c r="G54" s="9">
        <v>1000</v>
      </c>
      <c r="H54" s="9">
        <v>1250</v>
      </c>
      <c r="I54" s="9">
        <v>1417</v>
      </c>
      <c r="J54" s="9">
        <v>1175</v>
      </c>
      <c r="K54" s="9">
        <v>1116.25</v>
      </c>
      <c r="L54" s="9">
        <v>1080</v>
      </c>
      <c r="M54" s="9">
        <v>823.75</v>
      </c>
      <c r="N54" s="9">
        <v>752.5</v>
      </c>
      <c r="O54" s="9">
        <v>735</v>
      </c>
      <c r="P54" s="9">
        <f t="shared" si="1"/>
        <v>1077.0691666666667</v>
      </c>
    </row>
    <row r="55" spans="2:55" s="12" customFormat="1" ht="15.75" customHeight="1">
      <c r="B55" s="15"/>
      <c r="C55" s="13" t="s">
        <v>20</v>
      </c>
      <c r="D55" s="9">
        <v>295</v>
      </c>
      <c r="E55" s="9">
        <v>273</v>
      </c>
      <c r="F55" s="9">
        <v>251</v>
      </c>
      <c r="G55" s="9">
        <v>260</v>
      </c>
      <c r="H55" s="9">
        <v>271</v>
      </c>
      <c r="I55" s="9">
        <v>297</v>
      </c>
      <c r="J55" s="9">
        <v>293</v>
      </c>
      <c r="K55" s="9">
        <v>270</v>
      </c>
      <c r="L55" s="9">
        <v>272</v>
      </c>
      <c r="M55" s="9">
        <v>268</v>
      </c>
      <c r="N55" s="9">
        <v>269</v>
      </c>
      <c r="O55" s="9">
        <v>243</v>
      </c>
      <c r="P55" s="9">
        <f t="shared" si="1"/>
        <v>271.8333333333333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</row>
    <row r="56" spans="2:55" s="12" customFormat="1" ht="15.75" customHeight="1">
      <c r="B56" s="15"/>
      <c r="C56" s="13" t="s">
        <v>93</v>
      </c>
      <c r="D56" s="9">
        <v>635</v>
      </c>
      <c r="E56" s="9">
        <v>645</v>
      </c>
      <c r="F56" s="9">
        <v>646</v>
      </c>
      <c r="G56" s="9">
        <v>591.25</v>
      </c>
      <c r="H56" s="9">
        <v>599</v>
      </c>
      <c r="I56" s="9">
        <v>575</v>
      </c>
      <c r="J56" s="9">
        <v>685</v>
      </c>
      <c r="K56" s="9">
        <v>878</v>
      </c>
      <c r="L56" s="9">
        <v>840</v>
      </c>
      <c r="M56" s="9">
        <v>792.5</v>
      </c>
      <c r="N56" s="9">
        <v>736</v>
      </c>
      <c r="O56" s="9">
        <v>800</v>
      </c>
      <c r="P56" s="9">
        <f>AVERAGE(D56:O56)</f>
        <v>701.8958333333334</v>
      </c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2:55" s="12" customFormat="1" ht="15.75" customHeight="1">
      <c r="B57" s="15"/>
      <c r="C57" s="15" t="s">
        <v>97</v>
      </c>
      <c r="D57" s="24">
        <v>801.25</v>
      </c>
      <c r="E57" s="24">
        <v>701</v>
      </c>
      <c r="F57" s="24">
        <v>662.5</v>
      </c>
      <c r="G57" s="24">
        <v>691.25</v>
      </c>
      <c r="H57" s="24">
        <v>758</v>
      </c>
      <c r="I57" s="24">
        <v>752.5</v>
      </c>
      <c r="J57" s="24">
        <v>750</v>
      </c>
      <c r="K57" s="24">
        <v>672</v>
      </c>
      <c r="L57" s="24">
        <v>627.5</v>
      </c>
      <c r="M57" s="9">
        <v>572.5</v>
      </c>
      <c r="N57" s="24">
        <v>571</v>
      </c>
      <c r="O57" s="24">
        <v>565</v>
      </c>
      <c r="P57" s="9">
        <f>AVERAGE(D57:O57)</f>
        <v>677.0416666666666</v>
      </c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2:16" s="12" customFormat="1" ht="15.75" customHeight="1" hidden="1">
      <c r="B58" s="28"/>
      <c r="C58" s="13" t="s">
        <v>21</v>
      </c>
      <c r="D58" s="9">
        <v>215</v>
      </c>
      <c r="E58" s="9">
        <v>210</v>
      </c>
      <c r="F58" s="9">
        <v>197.5</v>
      </c>
      <c r="G58" s="9">
        <v>192.5</v>
      </c>
      <c r="H58" s="9">
        <v>181</v>
      </c>
      <c r="I58" s="9">
        <v>185</v>
      </c>
      <c r="J58" s="9">
        <v>190</v>
      </c>
      <c r="K58" s="9">
        <v>185</v>
      </c>
      <c r="L58" s="9">
        <v>186</v>
      </c>
      <c r="M58" s="9">
        <v>175</v>
      </c>
      <c r="N58" s="9">
        <v>187</v>
      </c>
      <c r="O58" s="9">
        <v>195</v>
      </c>
      <c r="P58" s="9">
        <f aca="true" t="shared" si="2" ref="P58:P77">AVERAGE(D58:O58)</f>
        <v>191.58333333333334</v>
      </c>
    </row>
    <row r="59" spans="1:16" s="12" customFormat="1" ht="15.75" customHeight="1" hidden="1">
      <c r="A59" s="37"/>
      <c r="B59" s="19"/>
      <c r="C59" s="13" t="s">
        <v>56</v>
      </c>
      <c r="D59" s="9">
        <v>268</v>
      </c>
      <c r="E59" s="9">
        <v>332</v>
      </c>
      <c r="F59" s="9">
        <v>262.5</v>
      </c>
      <c r="G59" s="9">
        <v>228.75</v>
      </c>
      <c r="H59" s="9">
        <v>243</v>
      </c>
      <c r="I59" s="9">
        <v>259</v>
      </c>
      <c r="J59" s="9">
        <v>291.25</v>
      </c>
      <c r="K59" s="9">
        <v>308</v>
      </c>
      <c r="L59" s="9">
        <v>338.75</v>
      </c>
      <c r="M59" s="9">
        <v>327.5</v>
      </c>
      <c r="N59" s="9">
        <v>332</v>
      </c>
      <c r="O59" s="9">
        <v>381.88</v>
      </c>
      <c r="P59" s="9">
        <f t="shared" si="2"/>
        <v>297.7191666666667</v>
      </c>
    </row>
    <row r="60" spans="2:16" s="12" customFormat="1" ht="15.75" customHeight="1">
      <c r="B60" s="15"/>
      <c r="C60" s="13" t="s">
        <v>99</v>
      </c>
      <c r="D60" s="9">
        <v>571</v>
      </c>
      <c r="E60" s="9">
        <v>565</v>
      </c>
      <c r="F60" s="9">
        <v>550</v>
      </c>
      <c r="G60" s="9">
        <v>571</v>
      </c>
      <c r="H60" s="9">
        <v>555</v>
      </c>
      <c r="I60" s="9">
        <v>560</v>
      </c>
      <c r="J60" s="9">
        <v>627.5</v>
      </c>
      <c r="K60" s="9">
        <v>715</v>
      </c>
      <c r="L60" s="9">
        <v>815</v>
      </c>
      <c r="M60" s="9">
        <v>759</v>
      </c>
      <c r="N60" s="9">
        <v>702.5</v>
      </c>
      <c r="O60" s="9">
        <v>771</v>
      </c>
      <c r="P60" s="9">
        <f>AVERAGE(D60:O60)</f>
        <v>646.8333333333334</v>
      </c>
    </row>
    <row r="61" spans="1:16" s="12" customFormat="1" ht="15.75" customHeight="1" hidden="1">
      <c r="A61" s="37"/>
      <c r="B61" s="27"/>
      <c r="C61" s="13" t="s">
        <v>59</v>
      </c>
      <c r="D61" s="9">
        <v>371.25</v>
      </c>
      <c r="E61" s="9">
        <v>365</v>
      </c>
      <c r="F61" s="9">
        <v>363.75</v>
      </c>
      <c r="G61" s="9">
        <v>442.5</v>
      </c>
      <c r="H61" s="9">
        <v>514</v>
      </c>
      <c r="I61" s="9">
        <v>613</v>
      </c>
      <c r="J61" s="9">
        <v>613</v>
      </c>
      <c r="K61" s="9">
        <v>478.75</v>
      </c>
      <c r="L61" s="9">
        <v>519.38</v>
      </c>
      <c r="M61" s="9">
        <v>564.5</v>
      </c>
      <c r="N61" s="9">
        <v>568.75</v>
      </c>
      <c r="O61" s="9">
        <v>538.75</v>
      </c>
      <c r="P61" s="9">
        <f t="shared" si="2"/>
        <v>496.0525</v>
      </c>
    </row>
    <row r="62" spans="2:16" s="12" customFormat="1" ht="15.75" customHeight="1" thickBot="1">
      <c r="B62" s="60"/>
      <c r="C62" s="26" t="s">
        <v>101</v>
      </c>
      <c r="D62" s="25">
        <v>746.25</v>
      </c>
      <c r="E62" s="25">
        <v>642.5</v>
      </c>
      <c r="F62" s="25">
        <v>622</v>
      </c>
      <c r="G62" s="25">
        <v>630</v>
      </c>
      <c r="H62" s="25">
        <v>652.5</v>
      </c>
      <c r="I62" s="25">
        <v>730</v>
      </c>
      <c r="J62" s="25">
        <v>767.5</v>
      </c>
      <c r="K62" s="25">
        <v>705</v>
      </c>
      <c r="L62" s="25">
        <v>682.5</v>
      </c>
      <c r="M62" s="25">
        <v>635</v>
      </c>
      <c r="N62" s="25"/>
      <c r="O62" s="25"/>
      <c r="P62" s="25">
        <f>AVERAGE(D62:O62)</f>
        <v>681.325</v>
      </c>
    </row>
    <row r="63" spans="1:16" s="12" customFormat="1" ht="15.75" customHeight="1" hidden="1">
      <c r="A63" s="37"/>
      <c r="B63" s="15" t="s">
        <v>72</v>
      </c>
      <c r="C63" s="13" t="s">
        <v>64</v>
      </c>
      <c r="D63" s="9">
        <v>533</v>
      </c>
      <c r="E63" s="9">
        <v>546.25</v>
      </c>
      <c r="F63" s="9">
        <v>539</v>
      </c>
      <c r="G63" s="9">
        <v>455</v>
      </c>
      <c r="H63" s="9">
        <v>408</v>
      </c>
      <c r="I63" s="9">
        <v>443</v>
      </c>
      <c r="J63" s="9">
        <v>488</v>
      </c>
      <c r="K63" s="9">
        <v>508</v>
      </c>
      <c r="L63" s="9">
        <v>605</v>
      </c>
      <c r="M63" s="9">
        <v>648</v>
      </c>
      <c r="N63" s="9">
        <v>649</v>
      </c>
      <c r="O63" s="9">
        <v>663</v>
      </c>
      <c r="P63" s="9">
        <f t="shared" si="2"/>
        <v>540.4375</v>
      </c>
    </row>
    <row r="64" spans="1:16" s="12" customFormat="1" ht="15.75" customHeight="1" hidden="1">
      <c r="A64" s="37"/>
      <c r="B64" s="15" t="s">
        <v>72</v>
      </c>
      <c r="C64" s="13" t="s">
        <v>71</v>
      </c>
      <c r="D64" s="9">
        <v>679</v>
      </c>
      <c r="E64" s="9">
        <v>670</v>
      </c>
      <c r="F64" s="9">
        <v>658</v>
      </c>
      <c r="G64" s="9">
        <v>708</v>
      </c>
      <c r="H64" s="9">
        <v>850</v>
      </c>
      <c r="I64" s="9">
        <v>1080</v>
      </c>
      <c r="J64" s="9">
        <v>1084</v>
      </c>
      <c r="K64" s="9">
        <v>1083</v>
      </c>
      <c r="L64" s="9">
        <v>1155</v>
      </c>
      <c r="M64" s="9">
        <v>1266</v>
      </c>
      <c r="N64" s="9">
        <v>1678</v>
      </c>
      <c r="O64" s="9">
        <v>1589</v>
      </c>
      <c r="P64" s="9">
        <f t="shared" si="2"/>
        <v>1041.6666666666667</v>
      </c>
    </row>
    <row r="65" spans="1:16" s="12" customFormat="1" ht="15.75" customHeight="1">
      <c r="A65" s="37"/>
      <c r="B65" s="15" t="s">
        <v>72</v>
      </c>
      <c r="C65" s="13" t="s">
        <v>88</v>
      </c>
      <c r="D65" s="9">
        <v>1442</v>
      </c>
      <c r="E65" s="9">
        <v>1188</v>
      </c>
      <c r="F65" s="9">
        <v>846</v>
      </c>
      <c r="G65" s="9">
        <v>978.75</v>
      </c>
      <c r="H65" s="9">
        <v>1230</v>
      </c>
      <c r="I65" s="9">
        <v>1397</v>
      </c>
      <c r="J65" s="9">
        <v>1155</v>
      </c>
      <c r="K65" s="9">
        <v>1101.25</v>
      </c>
      <c r="L65" s="9">
        <v>1050</v>
      </c>
      <c r="M65" s="9">
        <v>793.75</v>
      </c>
      <c r="N65" s="9">
        <v>702.5</v>
      </c>
      <c r="O65" s="9">
        <v>685</v>
      </c>
      <c r="P65" s="9">
        <f t="shared" si="2"/>
        <v>1047.4375</v>
      </c>
    </row>
    <row r="66" spans="1:16" s="12" customFormat="1" ht="15.75" customHeight="1">
      <c r="A66" s="37"/>
      <c r="B66" s="19"/>
      <c r="C66" s="13" t="s">
        <v>21</v>
      </c>
      <c r="D66" s="9">
        <v>82.47</v>
      </c>
      <c r="E66" s="9">
        <v>76.22</v>
      </c>
      <c r="F66" s="9">
        <v>98.13</v>
      </c>
      <c r="G66" s="9">
        <v>111.88</v>
      </c>
      <c r="H66" s="9">
        <v>112.71</v>
      </c>
      <c r="I66" s="9">
        <v>115.54</v>
      </c>
      <c r="J66" s="9">
        <v>116.4</v>
      </c>
      <c r="K66" s="9">
        <v>116.75</v>
      </c>
      <c r="L66" s="9">
        <v>115.89</v>
      </c>
      <c r="M66" s="9">
        <v>115.95</v>
      </c>
      <c r="N66" s="9">
        <v>117.19</v>
      </c>
      <c r="O66" s="9">
        <v>114.92</v>
      </c>
      <c r="P66" s="9">
        <f t="shared" si="2"/>
        <v>107.83749999999999</v>
      </c>
    </row>
    <row r="67" spans="1:16" s="12" customFormat="1" ht="15.75" customHeight="1">
      <c r="A67" s="37"/>
      <c r="B67" s="19"/>
      <c r="C67" s="13" t="s">
        <v>93</v>
      </c>
      <c r="D67" s="9">
        <v>585</v>
      </c>
      <c r="E67" s="9">
        <v>612.5</v>
      </c>
      <c r="F67" s="9">
        <v>620</v>
      </c>
      <c r="G67" s="9">
        <v>581.25</v>
      </c>
      <c r="H67" s="9">
        <v>567</v>
      </c>
      <c r="I67" s="9">
        <v>537.5</v>
      </c>
      <c r="J67" s="9">
        <v>655</v>
      </c>
      <c r="K67" s="9">
        <v>856</v>
      </c>
      <c r="L67" s="9">
        <v>820</v>
      </c>
      <c r="M67" s="9">
        <v>772.5</v>
      </c>
      <c r="N67" s="9">
        <v>716</v>
      </c>
      <c r="O67" s="9">
        <v>780</v>
      </c>
      <c r="P67" s="9">
        <f>AVERAGE(D67:O67)</f>
        <v>675.2291666666666</v>
      </c>
    </row>
    <row r="68" spans="1:16" s="12" customFormat="1" ht="15.75" customHeight="1">
      <c r="A68" s="37"/>
      <c r="B68" s="15"/>
      <c r="C68" s="15" t="s">
        <v>97</v>
      </c>
      <c r="D68" s="24">
        <v>781.25</v>
      </c>
      <c r="E68" s="24">
        <v>680</v>
      </c>
      <c r="F68" s="24">
        <v>637.5</v>
      </c>
      <c r="G68" s="24">
        <v>666.25</v>
      </c>
      <c r="H68" s="24">
        <v>733</v>
      </c>
      <c r="I68" s="24">
        <v>727.5</v>
      </c>
      <c r="J68" s="24">
        <v>725</v>
      </c>
      <c r="K68" s="24">
        <f>AVERAGE(680,690,660,670,650,660,650,660,645,655)</f>
        <v>662</v>
      </c>
      <c r="L68" s="24">
        <v>603.75</v>
      </c>
      <c r="M68" s="9">
        <v>545</v>
      </c>
      <c r="N68" s="24">
        <v>551</v>
      </c>
      <c r="O68" s="24">
        <v>545</v>
      </c>
      <c r="P68" s="9">
        <f>AVERAGE(D68:O68)</f>
        <v>654.7708333333334</v>
      </c>
    </row>
    <row r="69" spans="2:16" s="12" customFormat="1" ht="15.75" customHeight="1" hidden="1">
      <c r="B69" s="28"/>
      <c r="C69" s="29" t="s">
        <v>56</v>
      </c>
      <c r="D69" s="30">
        <v>123.96</v>
      </c>
      <c r="E69" s="30">
        <v>129.92</v>
      </c>
      <c r="F69" s="30">
        <v>136.68</v>
      </c>
      <c r="G69" s="30">
        <v>147</v>
      </c>
      <c r="H69" s="30">
        <v>156.88</v>
      </c>
      <c r="I69" s="30">
        <v>147.4</v>
      </c>
      <c r="J69" s="30">
        <v>123.63</v>
      </c>
      <c r="K69" s="30">
        <v>118.75</v>
      </c>
      <c r="L69" s="30">
        <v>114.67</v>
      </c>
      <c r="M69" s="30">
        <v>140.05</v>
      </c>
      <c r="N69" s="30">
        <v>153.54</v>
      </c>
      <c r="O69" s="30">
        <v>165.63</v>
      </c>
      <c r="P69" s="30">
        <f t="shared" si="2"/>
        <v>138.17583333333332</v>
      </c>
    </row>
    <row r="70" spans="1:16" s="12" customFormat="1" ht="15.75" customHeight="1" hidden="1">
      <c r="A70" s="37"/>
      <c r="B70" s="31" t="s">
        <v>94</v>
      </c>
      <c r="C70" s="32" t="s">
        <v>16</v>
      </c>
      <c r="D70" s="30">
        <v>64.7</v>
      </c>
      <c r="E70" s="30">
        <v>59.81</v>
      </c>
      <c r="F70" s="30">
        <v>57.94</v>
      </c>
      <c r="G70" s="30">
        <v>60.51</v>
      </c>
      <c r="H70" s="30">
        <v>59.33</v>
      </c>
      <c r="I70" s="30">
        <v>61.18</v>
      </c>
      <c r="J70" s="30">
        <v>73.63</v>
      </c>
      <c r="K70" s="30">
        <v>86.56</v>
      </c>
      <c r="L70" s="30">
        <v>89.22</v>
      </c>
      <c r="M70" s="30">
        <v>83.77</v>
      </c>
      <c r="N70" s="30">
        <v>90.66</v>
      </c>
      <c r="O70" s="30">
        <v>98.75</v>
      </c>
      <c r="P70" s="30">
        <f t="shared" si="2"/>
        <v>73.83833333333332</v>
      </c>
    </row>
    <row r="71" spans="1:16" s="12" customFormat="1" ht="15.75" customHeight="1" hidden="1">
      <c r="A71" s="37"/>
      <c r="B71" s="33" t="s">
        <v>29</v>
      </c>
      <c r="C71" s="32" t="s">
        <v>17</v>
      </c>
      <c r="D71" s="30">
        <v>127.36</v>
      </c>
      <c r="E71" s="30">
        <v>155.47</v>
      </c>
      <c r="F71" s="30">
        <v>155.58</v>
      </c>
      <c r="G71" s="30">
        <v>167.69</v>
      </c>
      <c r="H71" s="30">
        <v>158.05</v>
      </c>
      <c r="I71" s="30">
        <v>162.43</v>
      </c>
      <c r="J71" s="30">
        <v>179.45</v>
      </c>
      <c r="K71" s="30">
        <v>220.24</v>
      </c>
      <c r="L71" s="30">
        <v>214</v>
      </c>
      <c r="M71" s="30">
        <v>231.96</v>
      </c>
      <c r="N71" s="30">
        <v>237.66</v>
      </c>
      <c r="O71" s="30">
        <v>249.25</v>
      </c>
      <c r="P71" s="30">
        <f t="shared" si="2"/>
        <v>188.26166666666668</v>
      </c>
    </row>
    <row r="72" spans="1:16" s="12" customFormat="1" ht="15.75" customHeight="1" hidden="1">
      <c r="A72" s="37"/>
      <c r="B72" s="33" t="s">
        <v>30</v>
      </c>
      <c r="C72" s="29" t="s">
        <v>18</v>
      </c>
      <c r="D72" s="30">
        <v>260.36</v>
      </c>
      <c r="E72" s="30">
        <v>227.34</v>
      </c>
      <c r="F72" s="30">
        <v>203.78</v>
      </c>
      <c r="G72" s="30">
        <v>197.27</v>
      </c>
      <c r="H72" s="30">
        <v>168.75</v>
      </c>
      <c r="I72" s="30">
        <v>174.81</v>
      </c>
      <c r="J72" s="30">
        <v>200</v>
      </c>
      <c r="K72" s="30">
        <v>186.72</v>
      </c>
      <c r="L72" s="30">
        <v>166</v>
      </c>
      <c r="M72" s="30">
        <v>156.88</v>
      </c>
      <c r="N72" s="30">
        <v>144.17</v>
      </c>
      <c r="O72" s="30">
        <v>156</v>
      </c>
      <c r="P72" s="30">
        <f t="shared" si="2"/>
        <v>186.84</v>
      </c>
    </row>
    <row r="73" spans="2:16" s="12" customFormat="1" ht="15.75" customHeight="1">
      <c r="B73" s="33"/>
      <c r="C73" s="29" t="s">
        <v>99</v>
      </c>
      <c r="D73" s="30">
        <v>549</v>
      </c>
      <c r="E73" s="30">
        <v>542.5</v>
      </c>
      <c r="F73" s="30">
        <v>530</v>
      </c>
      <c r="G73" s="30">
        <v>551</v>
      </c>
      <c r="H73" s="30">
        <v>535</v>
      </c>
      <c r="I73" s="30">
        <v>540</v>
      </c>
      <c r="J73" s="30">
        <v>605</v>
      </c>
      <c r="K73" s="30">
        <v>687.5</v>
      </c>
      <c r="L73" s="30">
        <v>795</v>
      </c>
      <c r="M73" s="30">
        <v>739</v>
      </c>
      <c r="N73" s="30">
        <v>682.5</v>
      </c>
      <c r="O73" s="30">
        <v>751</v>
      </c>
      <c r="P73" s="9">
        <f>AVERAGE(D73:O73)</f>
        <v>625.625</v>
      </c>
    </row>
    <row r="74" spans="2:16" s="12" customFormat="1" ht="15.75" customHeight="1" thickBot="1">
      <c r="B74" s="34"/>
      <c r="C74" s="35" t="s">
        <v>101</v>
      </c>
      <c r="D74" s="36">
        <v>726.25</v>
      </c>
      <c r="E74" s="36">
        <v>622.5</v>
      </c>
      <c r="F74" s="36">
        <v>604</v>
      </c>
      <c r="G74" s="36">
        <v>610</v>
      </c>
      <c r="H74" s="36">
        <v>632.5</v>
      </c>
      <c r="I74" s="36">
        <v>710</v>
      </c>
      <c r="J74" s="36">
        <v>747.5</v>
      </c>
      <c r="K74" s="36">
        <v>685</v>
      </c>
      <c r="L74" s="36">
        <v>660</v>
      </c>
      <c r="M74" s="36">
        <v>615</v>
      </c>
      <c r="N74" s="36"/>
      <c r="O74" s="36"/>
      <c r="P74" s="25">
        <f>AVERAGE(D74:O74)</f>
        <v>661.275</v>
      </c>
    </row>
    <row r="75" spans="1:16" s="12" customFormat="1" ht="15.75" customHeight="1">
      <c r="A75" s="37"/>
      <c r="B75" s="33"/>
      <c r="C75" s="29"/>
      <c r="D75" s="6" t="s">
        <v>2</v>
      </c>
      <c r="E75" s="6" t="s">
        <v>3</v>
      </c>
      <c r="F75" s="6" t="s">
        <v>4</v>
      </c>
      <c r="G75" s="6" t="s">
        <v>5</v>
      </c>
      <c r="H75" s="6" t="s">
        <v>6</v>
      </c>
      <c r="I75" s="6" t="s">
        <v>7</v>
      </c>
      <c r="J75" s="6" t="s">
        <v>8</v>
      </c>
      <c r="K75" s="6" t="s">
        <v>9</v>
      </c>
      <c r="L75" s="6" t="s">
        <v>10</v>
      </c>
      <c r="M75" s="6" t="s">
        <v>11</v>
      </c>
      <c r="N75" s="6" t="s">
        <v>12</v>
      </c>
      <c r="O75" s="6" t="s">
        <v>13</v>
      </c>
      <c r="P75" s="6" t="s">
        <v>14</v>
      </c>
    </row>
    <row r="76" spans="1:16" s="12" customFormat="1" ht="15.75" customHeight="1" hidden="1">
      <c r="A76" s="37"/>
      <c r="B76" s="19"/>
      <c r="C76" s="29" t="s">
        <v>59</v>
      </c>
      <c r="D76" s="30">
        <v>155.44</v>
      </c>
      <c r="E76" s="30">
        <v>147.15</v>
      </c>
      <c r="F76" s="30">
        <v>137.45</v>
      </c>
      <c r="G76" s="30">
        <v>137.06</v>
      </c>
      <c r="H76" s="30">
        <v>138.05</v>
      </c>
      <c r="I76" s="30">
        <v>136.05</v>
      </c>
      <c r="J76" s="30">
        <v>129.32</v>
      </c>
      <c r="K76" s="30">
        <v>147.67</v>
      </c>
      <c r="L76" s="30">
        <v>157.17</v>
      </c>
      <c r="M76" s="30">
        <v>157.5</v>
      </c>
      <c r="N76" s="30">
        <v>162</v>
      </c>
      <c r="O76" s="30">
        <v>154.2</v>
      </c>
      <c r="P76" s="30">
        <f t="shared" si="2"/>
        <v>146.58833333333334</v>
      </c>
    </row>
    <row r="77" spans="1:16" s="12" customFormat="1" ht="15.75" customHeight="1" hidden="1">
      <c r="A77" s="37"/>
      <c r="B77" s="37"/>
      <c r="C77" s="29" t="s">
        <v>64</v>
      </c>
      <c r="D77" s="30">
        <v>154.59</v>
      </c>
      <c r="E77" s="30">
        <v>149.75</v>
      </c>
      <c r="F77" s="30">
        <v>149.84</v>
      </c>
      <c r="G77" s="30">
        <v>146</v>
      </c>
      <c r="H77" s="30">
        <v>148.28</v>
      </c>
      <c r="I77" s="30">
        <v>146.88</v>
      </c>
      <c r="J77" s="30">
        <v>144</v>
      </c>
      <c r="K77" s="30">
        <v>147.75</v>
      </c>
      <c r="L77" s="30">
        <v>142.34</v>
      </c>
      <c r="M77" s="30">
        <v>149.35</v>
      </c>
      <c r="N77" s="30">
        <v>144.82</v>
      </c>
      <c r="O77" s="30">
        <v>144.6</v>
      </c>
      <c r="P77" s="30">
        <f t="shared" si="2"/>
        <v>147.35</v>
      </c>
    </row>
    <row r="78" spans="1:16" s="12" customFormat="1" ht="15.75" customHeight="1" hidden="1">
      <c r="A78" s="37"/>
      <c r="B78" s="33" t="s">
        <v>29</v>
      </c>
      <c r="C78" s="29" t="s">
        <v>71</v>
      </c>
      <c r="D78" s="30">
        <v>155.25</v>
      </c>
      <c r="E78" s="30">
        <v>175</v>
      </c>
      <c r="F78" s="30">
        <v>178.82</v>
      </c>
      <c r="G78" s="30">
        <v>186.25</v>
      </c>
      <c r="H78" s="30">
        <v>195.42</v>
      </c>
      <c r="I78" s="30">
        <v>199.9</v>
      </c>
      <c r="J78" s="30">
        <v>246.9</v>
      </c>
      <c r="K78" s="30">
        <v>302.06</v>
      </c>
      <c r="L78" s="30">
        <v>314.75</v>
      </c>
      <c r="M78" s="30">
        <v>418.5</v>
      </c>
      <c r="N78" s="30">
        <v>391.88</v>
      </c>
      <c r="O78" s="30">
        <v>446</v>
      </c>
      <c r="P78" s="30">
        <f>AVERAGE(D78:O78)</f>
        <v>267.56083333333333</v>
      </c>
    </row>
    <row r="79" spans="1:16" s="12" customFormat="1" ht="15.75" customHeight="1">
      <c r="A79" s="37"/>
      <c r="B79" s="33" t="s">
        <v>29</v>
      </c>
      <c r="C79" s="29" t="s">
        <v>88</v>
      </c>
      <c r="D79" s="30">
        <v>483</v>
      </c>
      <c r="E79" s="30">
        <v>546.5</v>
      </c>
      <c r="F79" s="30">
        <v>766.54</v>
      </c>
      <c r="G79" s="30">
        <v>757.5</v>
      </c>
      <c r="H79" s="30">
        <v>667.5</v>
      </c>
      <c r="I79" s="30">
        <v>668.75</v>
      </c>
      <c r="J79" s="30">
        <v>694</v>
      </c>
      <c r="K79" s="30">
        <v>836</v>
      </c>
      <c r="L79" s="30">
        <v>1006.5</v>
      </c>
      <c r="M79" s="30">
        <v>1091.25</v>
      </c>
      <c r="N79" s="30">
        <v>1010.62</v>
      </c>
      <c r="O79" s="30">
        <v>966.25</v>
      </c>
      <c r="P79" s="30">
        <f>AVERAGE(D79:O79)</f>
        <v>791.2008333333333</v>
      </c>
    </row>
    <row r="80" spans="1:16" s="12" customFormat="1" ht="15.75" customHeight="1">
      <c r="A80" s="37"/>
      <c r="B80" s="38" t="s">
        <v>94</v>
      </c>
      <c r="C80" s="31" t="s">
        <v>93</v>
      </c>
      <c r="D80" s="39">
        <v>1007.25</v>
      </c>
      <c r="E80" s="39">
        <v>971.88</v>
      </c>
      <c r="F80" s="39">
        <v>901.88</v>
      </c>
      <c r="G80" s="39">
        <v>1024</v>
      </c>
      <c r="H80" s="39">
        <v>994.06</v>
      </c>
      <c r="I80" s="39">
        <v>942.19</v>
      </c>
      <c r="J80" s="39">
        <v>889</v>
      </c>
      <c r="K80" s="39">
        <v>855.94</v>
      </c>
      <c r="L80" s="39">
        <v>705.5</v>
      </c>
      <c r="M80" s="39">
        <v>748.75</v>
      </c>
      <c r="N80" s="39">
        <v>775.94</v>
      </c>
      <c r="O80" s="39">
        <v>748.5</v>
      </c>
      <c r="P80" s="30">
        <f>AVERAGE(D80:O80)</f>
        <v>880.4075000000001</v>
      </c>
    </row>
    <row r="81" spans="1:16" s="12" customFormat="1" ht="15.75" customHeight="1">
      <c r="A81" s="37"/>
      <c r="B81" s="33" t="s">
        <v>78</v>
      </c>
      <c r="C81" s="31" t="s">
        <v>97</v>
      </c>
      <c r="D81" s="39">
        <v>720.31</v>
      </c>
      <c r="E81" s="39">
        <v>709.06</v>
      </c>
      <c r="F81" s="39">
        <v>709.75</v>
      </c>
      <c r="G81" s="39">
        <v>776.88</v>
      </c>
      <c r="H81" s="39">
        <v>778.75</v>
      </c>
      <c r="I81" s="39">
        <v>804</v>
      </c>
      <c r="J81" s="39">
        <v>703.44</v>
      </c>
      <c r="K81" s="39">
        <v>730</v>
      </c>
      <c r="L81" s="39">
        <v>726.67</v>
      </c>
      <c r="M81" s="39">
        <v>728.44</v>
      </c>
      <c r="N81" s="39">
        <v>821.88</v>
      </c>
      <c r="O81" s="39">
        <v>750.5</v>
      </c>
      <c r="P81" s="30">
        <f>AVERAGE(D81:O81)</f>
        <v>746.64</v>
      </c>
    </row>
    <row r="82" spans="2:16" s="12" customFormat="1" ht="15.75" customHeight="1">
      <c r="B82" s="15"/>
      <c r="C82" s="40" t="s">
        <v>99</v>
      </c>
      <c r="D82" s="24">
        <v>862.19</v>
      </c>
      <c r="E82" s="24">
        <v>925</v>
      </c>
      <c r="F82" s="24">
        <v>983.25</v>
      </c>
      <c r="G82" s="24">
        <v>940.93</v>
      </c>
      <c r="H82" s="24">
        <v>945.5</v>
      </c>
      <c r="I82" s="24">
        <v>805.63</v>
      </c>
      <c r="J82" s="24">
        <v>845.63</v>
      </c>
      <c r="K82" s="24">
        <v>946.5</v>
      </c>
      <c r="L82" s="24">
        <v>1040</v>
      </c>
      <c r="M82" s="24">
        <v>1204</v>
      </c>
      <c r="N82" s="24">
        <v>1112.5</v>
      </c>
      <c r="O82" s="24">
        <v>1199.38</v>
      </c>
      <c r="P82" s="24">
        <f>AVERAGE(D82:O82)</f>
        <v>984.2091666666669</v>
      </c>
    </row>
    <row r="83" spans="1:16" s="12" customFormat="1" ht="15.75" customHeight="1" hidden="1">
      <c r="A83" s="37"/>
      <c r="B83" s="38"/>
      <c r="C83" s="29" t="s">
        <v>21</v>
      </c>
      <c r="D83" s="30">
        <v>69.93</v>
      </c>
      <c r="E83" s="30">
        <v>65.39</v>
      </c>
      <c r="F83" s="30">
        <v>84.58</v>
      </c>
      <c r="G83" s="30">
        <v>93.28</v>
      </c>
      <c r="H83" s="30">
        <v>92.86</v>
      </c>
      <c r="I83" s="30">
        <v>89.11</v>
      </c>
      <c r="J83" s="30">
        <v>98.2</v>
      </c>
      <c r="K83" s="30">
        <v>94.22</v>
      </c>
      <c r="L83" s="30">
        <v>97.05</v>
      </c>
      <c r="M83" s="30">
        <v>93.54</v>
      </c>
      <c r="N83" s="30">
        <v>96.56</v>
      </c>
      <c r="O83" s="30">
        <v>94.9</v>
      </c>
      <c r="P83" s="30">
        <f aca="true" t="shared" si="3" ref="P83:P139">AVERAGE(D83:O83)</f>
        <v>89.135</v>
      </c>
    </row>
    <row r="84" spans="1:16" s="12" customFormat="1" ht="15.75" customHeight="1" hidden="1">
      <c r="A84" s="37"/>
      <c r="B84" s="19"/>
      <c r="C84" s="29" t="s">
        <v>56</v>
      </c>
      <c r="D84" s="30">
        <v>100.63</v>
      </c>
      <c r="E84" s="30">
        <v>108.39</v>
      </c>
      <c r="F84" s="30">
        <v>120.54</v>
      </c>
      <c r="G84" s="30">
        <v>123.44</v>
      </c>
      <c r="H84" s="30">
        <v>138.03</v>
      </c>
      <c r="I84" s="30">
        <v>129.5</v>
      </c>
      <c r="J84" s="30">
        <v>112.92</v>
      </c>
      <c r="K84" s="30">
        <v>100.35</v>
      </c>
      <c r="L84" s="30">
        <v>96.04</v>
      </c>
      <c r="M84" s="30">
        <v>117.44</v>
      </c>
      <c r="N84" s="30">
        <v>132.7</v>
      </c>
      <c r="O84" s="30">
        <v>140.42</v>
      </c>
      <c r="P84" s="30">
        <f t="shared" si="3"/>
        <v>118.36666666666667</v>
      </c>
    </row>
    <row r="85" spans="2:16" s="12" customFormat="1" ht="15.75" customHeight="1" hidden="1">
      <c r="B85" s="15"/>
      <c r="C85" s="29" t="s">
        <v>59</v>
      </c>
      <c r="D85" s="30">
        <v>135.46</v>
      </c>
      <c r="E85" s="30">
        <v>118</v>
      </c>
      <c r="F85" s="30">
        <v>118.25</v>
      </c>
      <c r="G85" s="30">
        <v>116.25</v>
      </c>
      <c r="H85" s="30">
        <v>115</v>
      </c>
      <c r="I85" s="30">
        <v>112.81</v>
      </c>
      <c r="J85" s="30">
        <v>104.82</v>
      </c>
      <c r="K85" s="30">
        <v>127.5</v>
      </c>
      <c r="L85" s="30">
        <v>138.54</v>
      </c>
      <c r="M85" s="30">
        <v>141.25</v>
      </c>
      <c r="N85" s="30">
        <v>139.25</v>
      </c>
      <c r="O85" s="30">
        <v>138</v>
      </c>
      <c r="P85" s="30">
        <f t="shared" si="3"/>
        <v>125.4275</v>
      </c>
    </row>
    <row r="86" spans="2:16" s="12" customFormat="1" ht="15.75" customHeight="1">
      <c r="B86" s="15"/>
      <c r="C86" s="29" t="s">
        <v>101</v>
      </c>
      <c r="D86" s="30">
        <v>1287.51</v>
      </c>
      <c r="E86" s="30">
        <v>1375.2</v>
      </c>
      <c r="F86" s="30">
        <v>1359.06</v>
      </c>
      <c r="G86" s="30">
        <v>1390</v>
      </c>
      <c r="H86" s="30">
        <v>1412.5</v>
      </c>
      <c r="I86" s="30">
        <v>1312.51</v>
      </c>
      <c r="J86" s="30">
        <v>1353.75</v>
      </c>
      <c r="K86" s="30">
        <v>1398.33</v>
      </c>
      <c r="L86" s="30">
        <v>1559.38</v>
      </c>
      <c r="M86" s="30">
        <v>1655.5</v>
      </c>
      <c r="N86" s="30">
        <v>1673.13</v>
      </c>
      <c r="O86" s="30">
        <v>1624.25</v>
      </c>
      <c r="P86" s="24">
        <f>AVERAGE(D86:O86)</f>
        <v>1450.0933333333335</v>
      </c>
    </row>
    <row r="87" spans="1:16" s="12" customFormat="1" ht="15.75" customHeight="1" hidden="1">
      <c r="A87" s="37"/>
      <c r="B87" s="37"/>
      <c r="C87" s="29" t="s">
        <v>64</v>
      </c>
      <c r="D87" s="30">
        <v>137.5</v>
      </c>
      <c r="E87" s="30">
        <v>130.16</v>
      </c>
      <c r="F87" s="30">
        <v>129.58</v>
      </c>
      <c r="G87" s="30">
        <v>129.75</v>
      </c>
      <c r="H87" s="30">
        <v>129.75</v>
      </c>
      <c r="I87" s="30">
        <v>126.25</v>
      </c>
      <c r="J87" s="30">
        <v>127.75</v>
      </c>
      <c r="K87" s="30">
        <v>129.17</v>
      </c>
      <c r="L87" s="30">
        <v>121.75</v>
      </c>
      <c r="M87" s="30">
        <v>123.5</v>
      </c>
      <c r="N87" s="30">
        <v>123</v>
      </c>
      <c r="O87" s="30">
        <v>125</v>
      </c>
      <c r="P87" s="30">
        <f t="shared" si="3"/>
        <v>127.76333333333334</v>
      </c>
    </row>
    <row r="88" spans="1:16" s="12" customFormat="1" ht="15.75" customHeight="1" thickBot="1">
      <c r="A88" s="65"/>
      <c r="B88" s="65"/>
      <c r="C88" s="35" t="s">
        <v>106</v>
      </c>
      <c r="D88" s="36">
        <v>1642.51</v>
      </c>
      <c r="E88" s="36">
        <v>1690.25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25">
        <f t="shared" si="3"/>
        <v>1666.38</v>
      </c>
    </row>
    <row r="89" spans="1:16" s="12" customFormat="1" ht="15.75" customHeight="1" hidden="1">
      <c r="A89" s="37"/>
      <c r="B89" s="33" t="s">
        <v>29</v>
      </c>
      <c r="C89" s="29" t="s">
        <v>71</v>
      </c>
      <c r="D89" s="30">
        <v>139.69</v>
      </c>
      <c r="E89" s="30">
        <v>151.25</v>
      </c>
      <c r="F89" s="30">
        <v>156.25</v>
      </c>
      <c r="G89" s="30">
        <v>167.92</v>
      </c>
      <c r="H89" s="30">
        <v>180.62</v>
      </c>
      <c r="I89" s="30">
        <v>186</v>
      </c>
      <c r="J89" s="30">
        <v>223.5</v>
      </c>
      <c r="K89" s="30">
        <v>276.56</v>
      </c>
      <c r="L89" s="30">
        <v>301.56</v>
      </c>
      <c r="M89" s="30">
        <v>403.75</v>
      </c>
      <c r="N89" s="30">
        <v>341.56</v>
      </c>
      <c r="O89" s="30">
        <v>411.75</v>
      </c>
      <c r="P89" s="30">
        <f t="shared" si="3"/>
        <v>245.03416666666666</v>
      </c>
    </row>
    <row r="90" spans="1:16" s="12" customFormat="1" ht="15.75" customHeight="1">
      <c r="A90" s="37"/>
      <c r="B90" s="33" t="s">
        <v>29</v>
      </c>
      <c r="C90" s="29" t="s">
        <v>88</v>
      </c>
      <c r="D90" s="30">
        <v>440.5</v>
      </c>
      <c r="E90" s="30">
        <v>535.5</v>
      </c>
      <c r="F90" s="30">
        <v>711.46</v>
      </c>
      <c r="G90" s="30">
        <v>680</v>
      </c>
      <c r="H90" s="30">
        <v>633.93</v>
      </c>
      <c r="I90" s="30">
        <v>626.25</v>
      </c>
      <c r="J90" s="30">
        <v>672.45</v>
      </c>
      <c r="K90" s="30">
        <v>761.25</v>
      </c>
      <c r="L90" s="30">
        <v>948.75</v>
      </c>
      <c r="M90" s="30">
        <v>1028.7</v>
      </c>
      <c r="N90" s="30">
        <v>978.12</v>
      </c>
      <c r="O90" s="30">
        <v>957.81</v>
      </c>
      <c r="P90" s="30">
        <f>AVERAGE(D90:O90)</f>
        <v>747.8933333333333</v>
      </c>
    </row>
    <row r="91" spans="1:16" s="12" customFormat="1" ht="15.75" customHeight="1">
      <c r="A91" s="37"/>
      <c r="B91" s="33" t="s">
        <v>30</v>
      </c>
      <c r="C91" s="31" t="s">
        <v>93</v>
      </c>
      <c r="D91" s="39">
        <v>937.5</v>
      </c>
      <c r="E91" s="39">
        <v>884.37</v>
      </c>
      <c r="F91" s="39">
        <v>790.62</v>
      </c>
      <c r="G91" s="39">
        <v>933.75</v>
      </c>
      <c r="H91" s="39">
        <v>909.38</v>
      </c>
      <c r="I91" s="39">
        <v>793.75</v>
      </c>
      <c r="J91" s="39">
        <v>817.5</v>
      </c>
      <c r="K91" s="39">
        <v>821.88</v>
      </c>
      <c r="L91" s="39">
        <v>635</v>
      </c>
      <c r="M91" s="39">
        <v>675</v>
      </c>
      <c r="N91" s="39">
        <v>698.44</v>
      </c>
      <c r="O91" s="39">
        <v>702.5</v>
      </c>
      <c r="P91" s="30">
        <f>AVERAGE(D91:O91)</f>
        <v>799.9741666666667</v>
      </c>
    </row>
    <row r="92" spans="1:16" s="12" customFormat="1" ht="15.75" customHeight="1">
      <c r="A92" s="37"/>
      <c r="B92" s="31" t="s">
        <v>77</v>
      </c>
      <c r="C92" s="31" t="s">
        <v>97</v>
      </c>
      <c r="D92" s="39">
        <v>675</v>
      </c>
      <c r="E92" s="39">
        <v>600</v>
      </c>
      <c r="F92" s="39">
        <v>655</v>
      </c>
      <c r="G92" s="39">
        <v>718.75</v>
      </c>
      <c r="H92" s="39">
        <v>705.62</v>
      </c>
      <c r="I92" s="39">
        <v>708.75</v>
      </c>
      <c r="J92" s="39">
        <v>656.25</v>
      </c>
      <c r="K92" s="39">
        <v>696.88</v>
      </c>
      <c r="L92" s="39">
        <v>688.33</v>
      </c>
      <c r="M92" s="39">
        <v>703.13</v>
      </c>
      <c r="N92" s="39">
        <v>684.38</v>
      </c>
      <c r="O92" s="39">
        <v>691.25</v>
      </c>
      <c r="P92" s="30">
        <f>AVERAGE(D92:O92)</f>
        <v>681.945</v>
      </c>
    </row>
    <row r="93" spans="1:16" s="12" customFormat="1" ht="15.75" customHeight="1" hidden="1">
      <c r="A93" s="37"/>
      <c r="B93" s="33"/>
      <c r="C93" s="29" t="s">
        <v>21</v>
      </c>
      <c r="D93" s="30">
        <v>17.85</v>
      </c>
      <c r="E93" s="30">
        <v>17.17</v>
      </c>
      <c r="F93" s="30">
        <v>15.71</v>
      </c>
      <c r="G93" s="30">
        <v>12.58</v>
      </c>
      <c r="H93" s="30">
        <v>13.75</v>
      </c>
      <c r="I93" s="30">
        <v>15.67</v>
      </c>
      <c r="J93" s="30">
        <v>23.75</v>
      </c>
      <c r="K93" s="30">
        <v>23.92</v>
      </c>
      <c r="L93" s="30">
        <v>17.5</v>
      </c>
      <c r="M93" s="30">
        <v>17.5</v>
      </c>
      <c r="N93" s="30">
        <v>22.88</v>
      </c>
      <c r="O93" s="30">
        <v>36.86</v>
      </c>
      <c r="P93" s="30">
        <f t="shared" si="3"/>
        <v>19.595</v>
      </c>
    </row>
    <row r="94" spans="1:16" s="12" customFormat="1" ht="15.75" customHeight="1" hidden="1">
      <c r="A94" s="37"/>
      <c r="B94" s="19"/>
      <c r="C94" s="29" t="s">
        <v>56</v>
      </c>
      <c r="D94" s="30">
        <v>38.83</v>
      </c>
      <c r="E94" s="30">
        <v>43.6</v>
      </c>
      <c r="F94" s="30">
        <v>45.15</v>
      </c>
      <c r="G94" s="30">
        <v>48.25</v>
      </c>
      <c r="H94" s="30">
        <v>49.16</v>
      </c>
      <c r="I94" s="30">
        <v>71.5</v>
      </c>
      <c r="J94" s="30">
        <v>68.75</v>
      </c>
      <c r="K94" s="30">
        <v>66.17</v>
      </c>
      <c r="L94" s="30">
        <v>70.91</v>
      </c>
      <c r="M94" s="30">
        <v>67.33</v>
      </c>
      <c r="N94" s="30">
        <v>55.5</v>
      </c>
      <c r="O94" s="30">
        <v>46.38</v>
      </c>
      <c r="P94" s="30">
        <f t="shared" si="3"/>
        <v>55.96083333333334</v>
      </c>
    </row>
    <row r="95" spans="2:16" s="12" customFormat="1" ht="15.75" customHeight="1">
      <c r="B95" s="15"/>
      <c r="C95" s="29" t="s">
        <v>99</v>
      </c>
      <c r="D95" s="30">
        <v>803.13</v>
      </c>
      <c r="E95" s="30">
        <v>889.06</v>
      </c>
      <c r="F95" s="30">
        <v>925</v>
      </c>
      <c r="G95" s="30">
        <v>945.31</v>
      </c>
      <c r="H95" s="30">
        <v>898.75</v>
      </c>
      <c r="I95" s="30">
        <v>771.86</v>
      </c>
      <c r="J95" s="30">
        <v>805.63</v>
      </c>
      <c r="K95" s="30">
        <v>923.5</v>
      </c>
      <c r="L95" s="30">
        <v>1031.88</v>
      </c>
      <c r="M95" s="30">
        <v>1067.5</v>
      </c>
      <c r="N95" s="30">
        <v>1062.5</v>
      </c>
      <c r="O95" s="30">
        <v>1134.38</v>
      </c>
      <c r="P95" s="30">
        <f>AVERAGE(D95:O95)</f>
        <v>938.2083333333334</v>
      </c>
    </row>
    <row r="96" spans="1:16" s="12" customFormat="1" ht="15.75" customHeight="1" hidden="1">
      <c r="A96" s="37"/>
      <c r="B96" s="19"/>
      <c r="C96" s="29" t="s">
        <v>59</v>
      </c>
      <c r="D96" s="30">
        <v>43.1</v>
      </c>
      <c r="E96" s="30">
        <v>39</v>
      </c>
      <c r="F96" s="30">
        <v>36.85</v>
      </c>
      <c r="G96" s="30">
        <v>42</v>
      </c>
      <c r="H96" s="30">
        <v>34</v>
      </c>
      <c r="I96" s="30">
        <v>30.9</v>
      </c>
      <c r="J96" s="30">
        <v>30</v>
      </c>
      <c r="K96" s="30">
        <v>29.36</v>
      </c>
      <c r="L96" s="30">
        <v>25.63</v>
      </c>
      <c r="M96" s="30">
        <v>29</v>
      </c>
      <c r="N96" s="30">
        <v>35</v>
      </c>
      <c r="O96" s="30">
        <v>41.06</v>
      </c>
      <c r="P96" s="30">
        <f t="shared" si="3"/>
        <v>34.65833333333333</v>
      </c>
    </row>
    <row r="97" spans="2:16" s="12" customFormat="1" ht="15.75" customHeight="1">
      <c r="B97" s="15"/>
      <c r="C97" s="29" t="s">
        <v>101</v>
      </c>
      <c r="D97" s="30">
        <v>1212.5</v>
      </c>
      <c r="E97" s="30">
        <v>1340</v>
      </c>
      <c r="F97" s="30">
        <v>1290</v>
      </c>
      <c r="G97" s="30">
        <v>1317.5</v>
      </c>
      <c r="H97" s="30">
        <v>1362.5</v>
      </c>
      <c r="I97" s="30">
        <v>1276.56</v>
      </c>
      <c r="J97" s="30">
        <v>1321.87</v>
      </c>
      <c r="K97" s="30">
        <v>1391.66</v>
      </c>
      <c r="L97" s="30">
        <v>1509.38</v>
      </c>
      <c r="M97" s="30">
        <v>1643</v>
      </c>
      <c r="N97" s="30">
        <v>1637.5</v>
      </c>
      <c r="O97" s="30">
        <v>1607.5</v>
      </c>
      <c r="P97" s="30">
        <f>AVERAGE(D97:O97)</f>
        <v>1409.1641666666667</v>
      </c>
    </row>
    <row r="98" spans="3:16" s="12" customFormat="1" ht="15.75" customHeight="1" hidden="1">
      <c r="C98" s="29" t="s">
        <v>64</v>
      </c>
      <c r="D98" s="30">
        <v>41</v>
      </c>
      <c r="E98" s="30">
        <v>49.5</v>
      </c>
      <c r="F98" s="30">
        <v>51</v>
      </c>
      <c r="G98" s="30">
        <v>48</v>
      </c>
      <c r="H98" s="30">
        <v>47.5</v>
      </c>
      <c r="I98" s="30">
        <v>47.88</v>
      </c>
      <c r="J98" s="30">
        <v>49.83</v>
      </c>
      <c r="K98" s="30">
        <v>62.5</v>
      </c>
      <c r="L98" s="30">
        <v>55.5</v>
      </c>
      <c r="M98" s="30">
        <v>51.75</v>
      </c>
      <c r="N98" s="30">
        <v>50</v>
      </c>
      <c r="O98" s="30">
        <v>50.4</v>
      </c>
      <c r="P98" s="30">
        <f t="shared" si="3"/>
        <v>50.405</v>
      </c>
    </row>
    <row r="99" spans="1:16" s="12" customFormat="1" ht="15.75" customHeight="1" thickBot="1">
      <c r="A99" s="65"/>
      <c r="B99" s="65"/>
      <c r="C99" s="35" t="s">
        <v>106</v>
      </c>
      <c r="D99" s="36">
        <v>1625</v>
      </c>
      <c r="E99" s="36">
        <v>1677.5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25">
        <f t="shared" si="3"/>
        <v>1651.25</v>
      </c>
    </row>
    <row r="100" spans="1:16" s="12" customFormat="1" ht="15.75" customHeight="1" hidden="1">
      <c r="A100" s="37"/>
      <c r="B100" s="33" t="s">
        <v>31</v>
      </c>
      <c r="C100" s="29" t="s">
        <v>71</v>
      </c>
      <c r="D100" s="30">
        <v>45.1</v>
      </c>
      <c r="E100" s="30">
        <v>60.67</v>
      </c>
      <c r="F100" s="30">
        <v>51.33</v>
      </c>
      <c r="G100" s="30">
        <v>51.5</v>
      </c>
      <c r="H100" s="30">
        <v>54.25</v>
      </c>
      <c r="I100" s="30">
        <v>53.5</v>
      </c>
      <c r="J100" s="30">
        <v>56.69</v>
      </c>
      <c r="K100" s="30">
        <v>57.12</v>
      </c>
      <c r="L100" s="30">
        <v>54.17</v>
      </c>
      <c r="M100" s="30">
        <v>52.75</v>
      </c>
      <c r="N100" s="30">
        <v>43.5</v>
      </c>
      <c r="O100" s="30">
        <v>45</v>
      </c>
      <c r="P100" s="30">
        <f t="shared" si="3"/>
        <v>52.13166666666667</v>
      </c>
    </row>
    <row r="101" spans="1:16" s="12" customFormat="1" ht="15.75" customHeight="1">
      <c r="A101" s="37"/>
      <c r="B101" s="33" t="s">
        <v>31</v>
      </c>
      <c r="C101" s="29" t="s">
        <v>88</v>
      </c>
      <c r="D101" s="30">
        <v>41.83</v>
      </c>
      <c r="E101" s="30">
        <v>41.9</v>
      </c>
      <c r="F101" s="30">
        <v>42.5</v>
      </c>
      <c r="G101" s="30">
        <v>49</v>
      </c>
      <c r="H101" s="30">
        <v>31.33</v>
      </c>
      <c r="I101" s="30">
        <v>47.13</v>
      </c>
      <c r="J101" s="30">
        <v>45.1</v>
      </c>
      <c r="K101" s="30">
        <v>49.75</v>
      </c>
      <c r="L101" s="30">
        <v>59.5</v>
      </c>
      <c r="M101" s="30">
        <v>69.9</v>
      </c>
      <c r="N101" s="30">
        <v>79.75</v>
      </c>
      <c r="O101" s="30">
        <v>81.25</v>
      </c>
      <c r="P101" s="30">
        <f>AVERAGE(D101:O101)</f>
        <v>53.245000000000005</v>
      </c>
    </row>
    <row r="102" spans="1:16" s="12" customFormat="1" ht="15.75" customHeight="1">
      <c r="A102" s="37"/>
      <c r="B102" s="31" t="s">
        <v>73</v>
      </c>
      <c r="C102" s="31" t="s">
        <v>93</v>
      </c>
      <c r="D102" s="39">
        <v>81.3</v>
      </c>
      <c r="E102" s="39">
        <v>79.75</v>
      </c>
      <c r="F102" s="39">
        <v>85</v>
      </c>
      <c r="G102" s="39">
        <v>88</v>
      </c>
      <c r="H102" s="39">
        <v>82.88</v>
      </c>
      <c r="I102" s="39">
        <v>84.25</v>
      </c>
      <c r="J102" s="39">
        <v>85.5</v>
      </c>
      <c r="K102" s="39">
        <v>78.38</v>
      </c>
      <c r="L102" s="39">
        <v>77.5</v>
      </c>
      <c r="M102" s="39" t="s">
        <v>39</v>
      </c>
      <c r="N102" s="39" t="s">
        <v>39</v>
      </c>
      <c r="O102" s="39" t="s">
        <v>39</v>
      </c>
      <c r="P102" s="30">
        <f>AVERAGE(D102:O102)</f>
        <v>82.50666666666667</v>
      </c>
    </row>
    <row r="103" spans="1:16" s="12" customFormat="1" ht="15.75" customHeight="1">
      <c r="A103" s="37"/>
      <c r="B103" s="33"/>
      <c r="C103" s="31" t="s">
        <v>97</v>
      </c>
      <c r="D103" s="39" t="s">
        <v>39</v>
      </c>
      <c r="E103" s="39" t="s">
        <v>39</v>
      </c>
      <c r="F103" s="39" t="s">
        <v>39</v>
      </c>
      <c r="G103" s="39">
        <v>60</v>
      </c>
      <c r="H103" s="39">
        <v>63.25</v>
      </c>
      <c r="I103" s="39">
        <v>55.6</v>
      </c>
      <c r="J103" s="39">
        <v>50.63</v>
      </c>
      <c r="K103" s="39">
        <v>52.5</v>
      </c>
      <c r="L103" s="39">
        <v>59</v>
      </c>
      <c r="M103" s="39">
        <v>57.5</v>
      </c>
      <c r="N103" s="39">
        <v>60.25</v>
      </c>
      <c r="O103" s="42" t="s">
        <v>39</v>
      </c>
      <c r="P103" s="30">
        <f>AVERAGE(D103:O103)</f>
        <v>57.34125</v>
      </c>
    </row>
    <row r="104" spans="1:16" s="12" customFormat="1" ht="15.75" customHeight="1" hidden="1">
      <c r="A104" s="37"/>
      <c r="B104" s="33"/>
      <c r="C104" s="29" t="s">
        <v>21</v>
      </c>
      <c r="D104" s="30">
        <v>22.05</v>
      </c>
      <c r="E104" s="30">
        <v>24</v>
      </c>
      <c r="F104" s="30">
        <v>23.38</v>
      </c>
      <c r="G104" s="30">
        <v>22.2</v>
      </c>
      <c r="H104" s="30">
        <v>17.75</v>
      </c>
      <c r="I104" s="30">
        <v>19.4</v>
      </c>
      <c r="J104" s="30">
        <v>22.75</v>
      </c>
      <c r="K104" s="30">
        <v>29</v>
      </c>
      <c r="L104" s="30">
        <v>28.5</v>
      </c>
      <c r="M104" s="30">
        <v>26.5</v>
      </c>
      <c r="N104" s="30">
        <v>27.25</v>
      </c>
      <c r="O104" s="30">
        <v>32</v>
      </c>
      <c r="P104" s="30">
        <f t="shared" si="3"/>
        <v>24.564999999999998</v>
      </c>
    </row>
    <row r="105" spans="1:16" s="12" customFormat="1" ht="15.75" customHeight="1" hidden="1">
      <c r="A105" s="37"/>
      <c r="B105" s="19"/>
      <c r="C105" s="29" t="s">
        <v>56</v>
      </c>
      <c r="D105" s="30">
        <v>36.67</v>
      </c>
      <c r="E105" s="30">
        <v>41.75</v>
      </c>
      <c r="F105" s="30">
        <v>45.25</v>
      </c>
      <c r="G105" s="30">
        <v>46</v>
      </c>
      <c r="H105" s="30">
        <v>49.63</v>
      </c>
      <c r="I105" s="30">
        <v>58.5</v>
      </c>
      <c r="J105" s="30">
        <v>58.5</v>
      </c>
      <c r="K105" s="30">
        <v>57</v>
      </c>
      <c r="L105" s="30">
        <v>57.2</v>
      </c>
      <c r="M105" s="30">
        <v>57.5</v>
      </c>
      <c r="N105" s="30">
        <v>44.13</v>
      </c>
      <c r="O105" s="30">
        <v>41.63</v>
      </c>
      <c r="P105" s="30">
        <f t="shared" si="3"/>
        <v>49.48</v>
      </c>
    </row>
    <row r="106" spans="2:16" s="12" customFormat="1" ht="15.75" customHeight="1">
      <c r="B106" s="15"/>
      <c r="C106" s="29" t="s">
        <v>99</v>
      </c>
      <c r="D106" s="30">
        <v>53.37</v>
      </c>
      <c r="E106" s="30">
        <v>52.5</v>
      </c>
      <c r="F106" s="30">
        <v>61</v>
      </c>
      <c r="G106" s="30">
        <v>59.37</v>
      </c>
      <c r="H106" s="30">
        <v>61</v>
      </c>
      <c r="I106" s="30">
        <v>65.83</v>
      </c>
      <c r="J106" s="30">
        <v>61.25</v>
      </c>
      <c r="K106" s="30">
        <v>72</v>
      </c>
      <c r="L106" s="30">
        <v>72.5</v>
      </c>
      <c r="M106" s="30">
        <v>70.5</v>
      </c>
      <c r="N106" s="30">
        <v>66.88</v>
      </c>
      <c r="O106" s="30">
        <v>58.13</v>
      </c>
      <c r="P106" s="30">
        <f t="shared" si="3"/>
        <v>62.860833333333325</v>
      </c>
    </row>
    <row r="107" spans="1:16" s="12" customFormat="1" ht="15.75" customHeight="1" hidden="1">
      <c r="A107" s="37"/>
      <c r="B107" s="19"/>
      <c r="C107" s="29" t="s">
        <v>59</v>
      </c>
      <c r="D107" s="30">
        <v>44.17</v>
      </c>
      <c r="E107" s="30">
        <v>38</v>
      </c>
      <c r="F107" s="30">
        <v>45.42</v>
      </c>
      <c r="G107" s="30">
        <v>42.88</v>
      </c>
      <c r="H107" s="30">
        <v>42.88</v>
      </c>
      <c r="I107" s="30">
        <v>43.13</v>
      </c>
      <c r="J107" s="30">
        <v>42.38</v>
      </c>
      <c r="K107" s="30">
        <v>38.63</v>
      </c>
      <c r="L107" s="30">
        <v>34.88</v>
      </c>
      <c r="M107" s="30">
        <v>35.5</v>
      </c>
      <c r="N107" s="30">
        <v>37.88</v>
      </c>
      <c r="O107" s="30">
        <v>41.5</v>
      </c>
      <c r="P107" s="30">
        <f t="shared" si="3"/>
        <v>40.604166666666664</v>
      </c>
    </row>
    <row r="108" spans="2:16" s="12" customFormat="1" ht="15.75" customHeight="1">
      <c r="B108" s="15"/>
      <c r="C108" s="29" t="s">
        <v>101</v>
      </c>
      <c r="D108" s="30">
        <v>53.5</v>
      </c>
      <c r="E108" s="30">
        <v>62.5</v>
      </c>
      <c r="F108" s="30">
        <v>64.38</v>
      </c>
      <c r="G108" s="30">
        <v>68.5</v>
      </c>
      <c r="H108" s="30">
        <v>70.5</v>
      </c>
      <c r="I108" s="30">
        <v>68.7</v>
      </c>
      <c r="J108" s="30">
        <v>70</v>
      </c>
      <c r="K108" s="30">
        <v>81.66</v>
      </c>
      <c r="L108" s="30">
        <v>74.37</v>
      </c>
      <c r="M108" s="30">
        <v>72.1</v>
      </c>
      <c r="N108" s="30">
        <v>75.88</v>
      </c>
      <c r="O108" s="30">
        <v>72.4</v>
      </c>
      <c r="P108" s="30">
        <f t="shared" si="3"/>
        <v>69.54083333333334</v>
      </c>
    </row>
    <row r="109" spans="1:16" s="12" customFormat="1" ht="15.75" customHeight="1" hidden="1">
      <c r="A109" s="37"/>
      <c r="B109" s="37"/>
      <c r="C109" s="29" t="s">
        <v>64</v>
      </c>
      <c r="D109" s="30">
        <v>34.5</v>
      </c>
      <c r="E109" s="30" t="s">
        <v>66</v>
      </c>
      <c r="F109" s="30">
        <v>43</v>
      </c>
      <c r="G109" s="30">
        <v>45.75</v>
      </c>
      <c r="H109" s="30">
        <v>49</v>
      </c>
      <c r="I109" s="30">
        <v>48.25</v>
      </c>
      <c r="J109" s="30">
        <v>54</v>
      </c>
      <c r="K109" s="30">
        <v>54.33</v>
      </c>
      <c r="L109" s="30">
        <v>53.4</v>
      </c>
      <c r="M109" s="30">
        <v>50.3</v>
      </c>
      <c r="N109" s="30">
        <v>47.5</v>
      </c>
      <c r="O109" s="30">
        <v>49.13</v>
      </c>
      <c r="P109" s="30">
        <f t="shared" si="3"/>
        <v>48.10545454545454</v>
      </c>
    </row>
    <row r="110" spans="1:16" s="12" customFormat="1" ht="15.75" customHeight="1" thickBot="1">
      <c r="A110" s="65"/>
      <c r="B110" s="65"/>
      <c r="C110" s="35" t="s">
        <v>106</v>
      </c>
      <c r="D110" s="36">
        <v>71.63</v>
      </c>
      <c r="E110" s="36">
        <v>76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25">
        <f t="shared" si="3"/>
        <v>73.815</v>
      </c>
    </row>
    <row r="111" spans="1:16" s="12" customFormat="1" ht="15.75" customHeight="1" hidden="1">
      <c r="A111" s="37"/>
      <c r="B111" s="33" t="s">
        <v>31</v>
      </c>
      <c r="C111" s="29" t="s">
        <v>71</v>
      </c>
      <c r="D111" s="30">
        <v>45.25</v>
      </c>
      <c r="E111" s="30">
        <v>42</v>
      </c>
      <c r="F111" s="30">
        <v>49.83</v>
      </c>
      <c r="G111" s="30">
        <v>49.3</v>
      </c>
      <c r="H111" s="30">
        <v>54.38</v>
      </c>
      <c r="I111" s="30">
        <v>53.88</v>
      </c>
      <c r="J111" s="30">
        <v>55.6</v>
      </c>
      <c r="K111" s="30">
        <v>59.5</v>
      </c>
      <c r="L111" s="30">
        <v>56.25</v>
      </c>
      <c r="M111" s="30">
        <v>53.8</v>
      </c>
      <c r="N111" s="30">
        <v>45.69</v>
      </c>
      <c r="O111" s="30">
        <v>43.38</v>
      </c>
      <c r="P111" s="30">
        <f t="shared" si="3"/>
        <v>50.73833333333334</v>
      </c>
    </row>
    <row r="112" spans="1:16" s="12" customFormat="1" ht="15.75" customHeight="1">
      <c r="A112" s="37"/>
      <c r="B112" s="33" t="s">
        <v>31</v>
      </c>
      <c r="C112" s="29" t="s">
        <v>88</v>
      </c>
      <c r="D112" s="30">
        <v>55.5</v>
      </c>
      <c r="E112" s="30">
        <v>44</v>
      </c>
      <c r="F112" s="30">
        <v>48</v>
      </c>
      <c r="G112" s="30">
        <v>45</v>
      </c>
      <c r="H112" s="30">
        <v>44.63</v>
      </c>
      <c r="I112" s="30">
        <v>44.8</v>
      </c>
      <c r="J112" s="30">
        <v>43.7</v>
      </c>
      <c r="K112" s="30">
        <v>49.25</v>
      </c>
      <c r="L112" s="30">
        <v>53.62</v>
      </c>
      <c r="M112" s="30">
        <v>66.75</v>
      </c>
      <c r="N112" s="30">
        <v>78.37</v>
      </c>
      <c r="O112" s="30">
        <v>80.88</v>
      </c>
      <c r="P112" s="30">
        <f>AVERAGE(D112:O112)</f>
        <v>54.541666666666664</v>
      </c>
    </row>
    <row r="113" spans="1:16" s="12" customFormat="1" ht="15.75" customHeight="1">
      <c r="A113" s="37"/>
      <c r="B113" s="31" t="s">
        <v>32</v>
      </c>
      <c r="C113" s="31" t="s">
        <v>93</v>
      </c>
      <c r="D113" s="39">
        <v>79</v>
      </c>
      <c r="E113" s="39">
        <v>82.5</v>
      </c>
      <c r="F113" s="39">
        <v>69.75</v>
      </c>
      <c r="G113" s="39">
        <v>72.95</v>
      </c>
      <c r="H113" s="39">
        <v>72.12</v>
      </c>
      <c r="I113" s="39">
        <v>72.12</v>
      </c>
      <c r="J113" s="39">
        <v>77.85</v>
      </c>
      <c r="K113" s="39">
        <v>72.62</v>
      </c>
      <c r="L113" s="39">
        <v>65.65</v>
      </c>
      <c r="M113" s="39">
        <v>64.94</v>
      </c>
      <c r="N113" s="39">
        <v>56.38</v>
      </c>
      <c r="O113" s="39">
        <v>52.1</v>
      </c>
      <c r="P113" s="30">
        <f>AVERAGE(D113:O113)</f>
        <v>69.83166666666666</v>
      </c>
    </row>
    <row r="114" spans="1:16" s="12" customFormat="1" ht="15.75" customHeight="1">
      <c r="A114" s="37"/>
      <c r="B114" s="31" t="s">
        <v>33</v>
      </c>
      <c r="C114" s="31" t="s">
        <v>97</v>
      </c>
      <c r="D114" s="39">
        <v>52.12</v>
      </c>
      <c r="E114" s="39" t="s">
        <v>39</v>
      </c>
      <c r="F114" s="39">
        <v>46</v>
      </c>
      <c r="G114" s="39">
        <v>44</v>
      </c>
      <c r="H114" s="39">
        <v>49.75</v>
      </c>
      <c r="I114" s="39">
        <v>47.9</v>
      </c>
      <c r="J114" s="39">
        <v>46.44</v>
      </c>
      <c r="K114" s="39">
        <v>47.63</v>
      </c>
      <c r="L114" s="39">
        <v>48.55</v>
      </c>
      <c r="M114" s="39">
        <v>53.07</v>
      </c>
      <c r="N114" s="39">
        <v>68.13</v>
      </c>
      <c r="O114" s="39">
        <v>65.6</v>
      </c>
      <c r="P114" s="30">
        <f>AVERAGE(D114:O114)</f>
        <v>51.74454545454546</v>
      </c>
    </row>
    <row r="115" spans="1:16" s="12" customFormat="1" ht="15.75" customHeight="1" hidden="1">
      <c r="A115" s="37"/>
      <c r="B115" s="33" t="s">
        <v>79</v>
      </c>
      <c r="C115" s="29"/>
      <c r="D115" s="30"/>
      <c r="E115" s="30"/>
      <c r="F115" s="30" t="s">
        <v>92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s="12" customFormat="1" ht="15.75" customHeight="1" hidden="1">
      <c r="A116" s="37"/>
      <c r="B116" s="38"/>
      <c r="C116" s="29" t="s">
        <v>21</v>
      </c>
      <c r="D116" s="30">
        <v>113</v>
      </c>
      <c r="E116" s="30">
        <v>120</v>
      </c>
      <c r="F116" s="30">
        <v>120</v>
      </c>
      <c r="G116" s="30">
        <v>120</v>
      </c>
      <c r="H116" s="30">
        <v>120</v>
      </c>
      <c r="I116" s="30">
        <v>120</v>
      </c>
      <c r="J116" s="30">
        <v>104</v>
      </c>
      <c r="K116" s="30">
        <v>110</v>
      </c>
      <c r="L116" s="30">
        <v>91.5</v>
      </c>
      <c r="M116" s="30">
        <v>64.06</v>
      </c>
      <c r="N116" s="30">
        <v>58.75</v>
      </c>
      <c r="O116" s="30">
        <v>51.5</v>
      </c>
      <c r="P116" s="30">
        <f t="shared" si="3"/>
        <v>99.40083333333332</v>
      </c>
    </row>
    <row r="117" spans="1:16" s="12" customFormat="1" ht="15.75" customHeight="1" hidden="1">
      <c r="A117" s="37"/>
      <c r="B117" s="19"/>
      <c r="C117" s="29" t="s">
        <v>56</v>
      </c>
      <c r="D117" s="30">
        <v>47.75</v>
      </c>
      <c r="E117" s="30">
        <v>50.63</v>
      </c>
      <c r="F117" s="30">
        <v>56.25</v>
      </c>
      <c r="G117" s="30">
        <v>55.35</v>
      </c>
      <c r="H117" s="30">
        <v>61.43</v>
      </c>
      <c r="I117" s="30">
        <v>64.7</v>
      </c>
      <c r="J117" s="30">
        <v>66.56</v>
      </c>
      <c r="K117" s="30">
        <v>63.13</v>
      </c>
      <c r="L117" s="30">
        <v>56</v>
      </c>
      <c r="M117" s="30">
        <v>45.63</v>
      </c>
      <c r="N117" s="30">
        <v>45</v>
      </c>
      <c r="O117" s="30">
        <v>45.31</v>
      </c>
      <c r="P117" s="30">
        <f t="shared" si="3"/>
        <v>54.81166666666667</v>
      </c>
    </row>
    <row r="118" spans="2:16" s="12" customFormat="1" ht="15.75" customHeight="1">
      <c r="B118" s="15"/>
      <c r="C118" s="29" t="s">
        <v>99</v>
      </c>
      <c r="D118" s="30">
        <v>61.92</v>
      </c>
      <c r="E118" s="30">
        <v>60.5</v>
      </c>
      <c r="F118" s="30">
        <v>62.33</v>
      </c>
      <c r="G118" s="30">
        <v>62.81</v>
      </c>
      <c r="H118" s="30">
        <v>62.6</v>
      </c>
      <c r="I118" s="30">
        <v>61.63</v>
      </c>
      <c r="J118" s="30">
        <v>55.36</v>
      </c>
      <c r="K118" s="30">
        <v>77.2</v>
      </c>
      <c r="L118" s="30">
        <v>81.82</v>
      </c>
      <c r="M118" s="30">
        <v>79.05</v>
      </c>
      <c r="N118" s="30">
        <v>74.32</v>
      </c>
      <c r="O118" s="30">
        <v>65.13</v>
      </c>
      <c r="P118" s="30">
        <f>AVERAGE(D118:O118)</f>
        <v>67.05583333333333</v>
      </c>
    </row>
    <row r="119" spans="1:17" s="12" customFormat="1" ht="15.75" customHeight="1" hidden="1">
      <c r="A119" s="37"/>
      <c r="B119" s="19"/>
      <c r="C119" s="29" t="s">
        <v>59</v>
      </c>
      <c r="D119" s="30">
        <v>49.69</v>
      </c>
      <c r="E119" s="30">
        <v>49.25</v>
      </c>
      <c r="F119" s="30">
        <v>48</v>
      </c>
      <c r="G119" s="30">
        <v>48</v>
      </c>
      <c r="H119" s="30">
        <v>50.63</v>
      </c>
      <c r="I119" s="30">
        <v>55</v>
      </c>
      <c r="J119" s="30">
        <v>55.63</v>
      </c>
      <c r="K119" s="30">
        <v>65.31</v>
      </c>
      <c r="L119" s="30">
        <v>72.5</v>
      </c>
      <c r="M119" s="30">
        <v>72.5</v>
      </c>
      <c r="N119" s="30">
        <v>77.19</v>
      </c>
      <c r="O119" s="30">
        <v>80</v>
      </c>
      <c r="P119" s="30">
        <f t="shared" si="3"/>
        <v>60.30833333333334</v>
      </c>
      <c r="Q119" s="12">
        <f>AVERAGE(57,65,59,66,63,66,63,66,65,66)</f>
        <v>63.6</v>
      </c>
    </row>
    <row r="120" spans="2:16" s="12" customFormat="1" ht="15.75" customHeight="1">
      <c r="B120" s="15"/>
      <c r="C120" s="29" t="s">
        <v>101</v>
      </c>
      <c r="D120" s="30">
        <v>59.38</v>
      </c>
      <c r="E120" s="30">
        <v>63.5</v>
      </c>
      <c r="F120" s="30">
        <v>70.42</v>
      </c>
      <c r="G120" s="30">
        <v>66.45</v>
      </c>
      <c r="H120" s="30">
        <v>64.63</v>
      </c>
      <c r="I120" s="30">
        <v>68.44</v>
      </c>
      <c r="J120" s="30">
        <v>63.45</v>
      </c>
      <c r="K120" s="30">
        <v>73.5</v>
      </c>
      <c r="L120" s="30">
        <v>70.82</v>
      </c>
      <c r="M120" s="30">
        <v>73.6</v>
      </c>
      <c r="N120" s="30">
        <v>77.88</v>
      </c>
      <c r="O120" s="30">
        <v>71.8</v>
      </c>
      <c r="P120" s="30">
        <f>AVERAGE(D120:O120)</f>
        <v>68.65583333333332</v>
      </c>
    </row>
    <row r="121" spans="1:16" s="12" customFormat="1" ht="15.75" customHeight="1" hidden="1">
      <c r="A121" s="37"/>
      <c r="B121" s="37"/>
      <c r="C121" s="29" t="s">
        <v>64</v>
      </c>
      <c r="D121" s="30">
        <v>88.13</v>
      </c>
      <c r="E121" s="30">
        <v>90</v>
      </c>
      <c r="F121" s="30">
        <v>90</v>
      </c>
      <c r="G121" s="30">
        <v>90</v>
      </c>
      <c r="H121" s="30">
        <v>98.75</v>
      </c>
      <c r="I121" s="30">
        <v>95</v>
      </c>
      <c r="J121" s="30">
        <v>91.25</v>
      </c>
      <c r="K121" s="30">
        <v>82.3</v>
      </c>
      <c r="L121" s="30">
        <v>82</v>
      </c>
      <c r="M121" s="30">
        <v>98</v>
      </c>
      <c r="N121" s="30">
        <v>100</v>
      </c>
      <c r="O121" s="30">
        <v>100</v>
      </c>
      <c r="P121" s="30">
        <f t="shared" si="3"/>
        <v>92.11916666666666</v>
      </c>
    </row>
    <row r="122" spans="1:16" s="12" customFormat="1" ht="15.75" customHeight="1" thickBot="1">
      <c r="A122" s="65"/>
      <c r="B122" s="65"/>
      <c r="C122" s="35" t="s">
        <v>106</v>
      </c>
      <c r="D122" s="36">
        <v>72.63</v>
      </c>
      <c r="E122" s="36">
        <v>76.5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25">
        <f t="shared" si="3"/>
        <v>74.565</v>
      </c>
    </row>
    <row r="123" spans="1:16" s="12" customFormat="1" ht="15.75" customHeight="1" hidden="1">
      <c r="A123" s="37"/>
      <c r="B123" s="33" t="s">
        <v>90</v>
      </c>
      <c r="C123" s="29" t="s">
        <v>71</v>
      </c>
      <c r="D123" s="30">
        <v>112.88</v>
      </c>
      <c r="E123" s="30">
        <v>128.5</v>
      </c>
      <c r="F123" s="30">
        <v>125.63</v>
      </c>
      <c r="G123" s="30">
        <v>125</v>
      </c>
      <c r="H123" s="30">
        <v>125</v>
      </c>
      <c r="I123" s="30">
        <v>125</v>
      </c>
      <c r="J123" s="30">
        <v>126.5</v>
      </c>
      <c r="K123" s="30">
        <v>131.88</v>
      </c>
      <c r="L123" s="30">
        <v>131.5</v>
      </c>
      <c r="M123" s="30">
        <v>134.25</v>
      </c>
      <c r="N123" s="30">
        <v>129.38</v>
      </c>
      <c r="O123" s="30">
        <v>135.63</v>
      </c>
      <c r="P123" s="30">
        <f t="shared" si="3"/>
        <v>127.59583333333335</v>
      </c>
    </row>
    <row r="124" spans="1:16" s="12" customFormat="1" ht="15.75" customHeight="1">
      <c r="A124" s="37"/>
      <c r="B124" s="33" t="s">
        <v>90</v>
      </c>
      <c r="C124" s="29" t="s">
        <v>88</v>
      </c>
      <c r="D124" s="30">
        <v>167.5</v>
      </c>
      <c r="E124" s="30">
        <v>178.5</v>
      </c>
      <c r="F124" s="30">
        <v>202.5</v>
      </c>
      <c r="G124" s="30">
        <v>210</v>
      </c>
      <c r="H124" s="30">
        <v>210</v>
      </c>
      <c r="I124" s="30">
        <v>210</v>
      </c>
      <c r="J124" s="30">
        <v>207</v>
      </c>
      <c r="K124" s="30">
        <v>197.5</v>
      </c>
      <c r="L124" s="30">
        <v>192.5</v>
      </c>
      <c r="M124" s="30">
        <v>165</v>
      </c>
      <c r="N124" s="30">
        <v>158.75</v>
      </c>
      <c r="O124" s="30">
        <v>160.63</v>
      </c>
      <c r="P124" s="30">
        <f>AVERAGE(D124:O124)</f>
        <v>188.32333333333335</v>
      </c>
    </row>
    <row r="125" spans="1:16" s="12" customFormat="1" ht="15.75" customHeight="1">
      <c r="A125" s="37"/>
      <c r="B125" s="33" t="s">
        <v>87</v>
      </c>
      <c r="C125" s="31" t="s">
        <v>93</v>
      </c>
      <c r="D125" s="39">
        <v>164</v>
      </c>
      <c r="E125" s="39">
        <v>151.25</v>
      </c>
      <c r="F125" s="39">
        <v>136.25</v>
      </c>
      <c r="G125" s="39">
        <v>130</v>
      </c>
      <c r="H125" s="39">
        <v>130</v>
      </c>
      <c r="I125" s="39">
        <v>125.62</v>
      </c>
      <c r="J125" s="39">
        <v>118.5</v>
      </c>
      <c r="K125" s="39">
        <v>108.12</v>
      </c>
      <c r="L125" s="39">
        <v>93.5</v>
      </c>
      <c r="M125" s="39">
        <v>85</v>
      </c>
      <c r="N125" s="39">
        <v>76.25</v>
      </c>
      <c r="O125" s="39">
        <v>87.5</v>
      </c>
      <c r="P125" s="30">
        <f>AVERAGE(D125:O125)</f>
        <v>117.16583333333334</v>
      </c>
    </row>
    <row r="126" spans="1:16" s="12" customFormat="1" ht="15.75" customHeight="1">
      <c r="A126" s="37"/>
      <c r="B126" s="31" t="s">
        <v>75</v>
      </c>
      <c r="C126" s="31" t="s">
        <v>97</v>
      </c>
      <c r="D126" s="39">
        <v>80</v>
      </c>
      <c r="E126" s="39">
        <v>75.62</v>
      </c>
      <c r="F126" s="39">
        <v>83</v>
      </c>
      <c r="G126" s="39">
        <v>105.62</v>
      </c>
      <c r="H126" s="39">
        <v>115</v>
      </c>
      <c r="I126" s="39">
        <v>114</v>
      </c>
      <c r="J126" s="39">
        <v>112.5</v>
      </c>
      <c r="K126" s="39">
        <v>131.25</v>
      </c>
      <c r="L126" s="39">
        <v>152</v>
      </c>
      <c r="M126" s="39">
        <v>145</v>
      </c>
      <c r="N126" s="39">
        <v>144.38</v>
      </c>
      <c r="O126" s="39">
        <v>140</v>
      </c>
      <c r="P126" s="30">
        <f>AVERAGE(D126:O126)</f>
        <v>116.53083333333332</v>
      </c>
    </row>
    <row r="127" spans="1:16" s="12" customFormat="1" ht="15.75" customHeight="1" hidden="1">
      <c r="A127" s="37"/>
      <c r="B127" s="38"/>
      <c r="C127" s="29" t="s">
        <v>21</v>
      </c>
      <c r="D127" s="30">
        <v>50</v>
      </c>
      <c r="E127" s="30">
        <v>50</v>
      </c>
      <c r="F127" s="30">
        <v>50</v>
      </c>
      <c r="G127" s="30">
        <v>50</v>
      </c>
      <c r="H127" s="30">
        <v>50</v>
      </c>
      <c r="I127" s="30">
        <v>50</v>
      </c>
      <c r="J127" s="30">
        <v>50</v>
      </c>
      <c r="K127" s="30">
        <v>50</v>
      </c>
      <c r="L127" s="30">
        <v>50</v>
      </c>
      <c r="M127" s="30">
        <v>48.44</v>
      </c>
      <c r="N127" s="30">
        <v>47.5</v>
      </c>
      <c r="O127" s="30">
        <v>47.5</v>
      </c>
      <c r="P127" s="30">
        <f t="shared" si="3"/>
        <v>49.45333333333334</v>
      </c>
    </row>
    <row r="128" spans="1:16" s="12" customFormat="1" ht="15.75" customHeight="1" hidden="1">
      <c r="A128" s="37"/>
      <c r="B128" s="19"/>
      <c r="C128" s="29" t="s">
        <v>56</v>
      </c>
      <c r="D128" s="30">
        <v>47.5</v>
      </c>
      <c r="E128" s="30">
        <v>47.19</v>
      </c>
      <c r="F128" s="30">
        <v>45</v>
      </c>
      <c r="G128" s="30">
        <v>45</v>
      </c>
      <c r="H128" s="30">
        <v>45</v>
      </c>
      <c r="I128" s="30">
        <v>45</v>
      </c>
      <c r="J128" s="30">
        <v>40.63</v>
      </c>
      <c r="K128" s="30">
        <v>40</v>
      </c>
      <c r="L128" s="30">
        <v>40</v>
      </c>
      <c r="M128" s="30">
        <v>37.5</v>
      </c>
      <c r="N128" s="30">
        <v>35</v>
      </c>
      <c r="O128" s="30">
        <v>34.06</v>
      </c>
      <c r="P128" s="30">
        <f t="shared" si="3"/>
        <v>41.82333333333333</v>
      </c>
    </row>
    <row r="129" spans="2:16" s="12" customFormat="1" ht="15.75" customHeight="1">
      <c r="B129" s="15"/>
      <c r="C129" s="29" t="s">
        <v>99</v>
      </c>
      <c r="D129" s="30">
        <v>160</v>
      </c>
      <c r="E129" s="30">
        <v>165</v>
      </c>
      <c r="F129" s="30">
        <v>157</v>
      </c>
      <c r="G129" s="30">
        <v>170.62</v>
      </c>
      <c r="H129" s="30">
        <v>160.5</v>
      </c>
      <c r="I129" s="30">
        <v>165</v>
      </c>
      <c r="J129" s="30">
        <v>165</v>
      </c>
      <c r="K129" s="30">
        <v>184</v>
      </c>
      <c r="L129" s="30">
        <v>195</v>
      </c>
      <c r="M129" s="30">
        <v>198</v>
      </c>
      <c r="N129" s="30">
        <v>224.38</v>
      </c>
      <c r="O129" s="30">
        <v>235.63</v>
      </c>
      <c r="P129" s="30">
        <f>AVERAGE(D129:O129)</f>
        <v>181.6775</v>
      </c>
    </row>
    <row r="130" spans="1:16" s="12" customFormat="1" ht="15.75" customHeight="1" hidden="1">
      <c r="A130" s="37"/>
      <c r="B130" s="19"/>
      <c r="C130" s="29" t="s">
        <v>59</v>
      </c>
      <c r="D130" s="30">
        <v>24</v>
      </c>
      <c r="E130" s="30">
        <v>24</v>
      </c>
      <c r="F130" s="30">
        <v>24</v>
      </c>
      <c r="G130" s="30">
        <v>24</v>
      </c>
      <c r="H130" s="30">
        <v>24</v>
      </c>
      <c r="I130" s="30">
        <v>24</v>
      </c>
      <c r="J130" s="30">
        <v>24</v>
      </c>
      <c r="K130" s="30">
        <v>24.94</v>
      </c>
      <c r="L130" s="30">
        <v>30</v>
      </c>
      <c r="M130" s="30">
        <v>30</v>
      </c>
      <c r="N130" s="30">
        <v>33.13</v>
      </c>
      <c r="O130" s="30">
        <v>35</v>
      </c>
      <c r="P130" s="30">
        <f t="shared" si="3"/>
        <v>26.75583333333333</v>
      </c>
    </row>
    <row r="131" spans="2:16" s="12" customFormat="1" ht="15.75" customHeight="1">
      <c r="B131" s="15"/>
      <c r="C131" s="29" t="s">
        <v>101</v>
      </c>
      <c r="D131" s="30">
        <v>315.63</v>
      </c>
      <c r="E131" s="30">
        <v>361</v>
      </c>
      <c r="F131" s="30">
        <v>328.75</v>
      </c>
      <c r="G131" s="30">
        <v>325</v>
      </c>
      <c r="H131" s="30">
        <v>324.38</v>
      </c>
      <c r="I131" s="30">
        <v>275</v>
      </c>
      <c r="J131" s="30">
        <v>234</v>
      </c>
      <c r="K131" s="30">
        <v>230</v>
      </c>
      <c r="L131" s="30">
        <v>230</v>
      </c>
      <c r="M131" s="30">
        <v>220.5</v>
      </c>
      <c r="N131" s="30">
        <v>215.63</v>
      </c>
      <c r="O131" s="30">
        <v>234.75</v>
      </c>
      <c r="P131" s="30">
        <f>AVERAGE(D131:O131)</f>
        <v>274.55333333333334</v>
      </c>
    </row>
    <row r="132" spans="1:16" s="12" customFormat="1" ht="15.75" customHeight="1" hidden="1">
      <c r="A132" s="37"/>
      <c r="B132" s="37"/>
      <c r="C132" s="29" t="s">
        <v>64</v>
      </c>
      <c r="D132" s="30">
        <v>35</v>
      </c>
      <c r="E132" s="30">
        <v>35</v>
      </c>
      <c r="F132" s="30">
        <v>35</v>
      </c>
      <c r="G132" s="30">
        <v>35</v>
      </c>
      <c r="H132" s="30">
        <v>47.26</v>
      </c>
      <c r="I132" s="30">
        <v>50.52</v>
      </c>
      <c r="J132" s="30">
        <v>46.88</v>
      </c>
      <c r="K132" s="30">
        <v>46.5</v>
      </c>
      <c r="L132" s="30">
        <v>46.5</v>
      </c>
      <c r="M132" s="30">
        <v>46.5</v>
      </c>
      <c r="N132" s="30">
        <v>46.5</v>
      </c>
      <c r="O132" s="30">
        <v>50</v>
      </c>
      <c r="P132" s="30">
        <f t="shared" si="3"/>
        <v>43.38833333333334</v>
      </c>
    </row>
    <row r="133" spans="1:16" s="12" customFormat="1" ht="12" customHeight="1" thickBot="1">
      <c r="A133" s="65"/>
      <c r="B133" s="65"/>
      <c r="C133" s="35" t="s">
        <v>106</v>
      </c>
      <c r="D133" s="36">
        <v>237.5</v>
      </c>
      <c r="E133" s="36" t="s">
        <v>112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25">
        <f t="shared" si="3"/>
        <v>237.5</v>
      </c>
    </row>
    <row r="134" spans="1:16" s="12" customFormat="1" ht="15.75" customHeight="1" hidden="1">
      <c r="A134" s="37"/>
      <c r="B134" s="33" t="s">
        <v>34</v>
      </c>
      <c r="C134" s="29" t="s">
        <v>71</v>
      </c>
      <c r="D134" s="30">
        <v>46</v>
      </c>
      <c r="E134" s="30">
        <v>47.1</v>
      </c>
      <c r="F134" s="30">
        <v>47</v>
      </c>
      <c r="G134" s="30">
        <v>48.38</v>
      </c>
      <c r="H134" s="30">
        <v>59.7</v>
      </c>
      <c r="I134" s="30">
        <v>61.25</v>
      </c>
      <c r="J134" s="30">
        <v>82</v>
      </c>
      <c r="K134" s="30">
        <v>95.83</v>
      </c>
      <c r="L134" s="30">
        <v>105</v>
      </c>
      <c r="M134" s="30">
        <v>86.5</v>
      </c>
      <c r="N134" s="30">
        <v>89.17</v>
      </c>
      <c r="O134" s="30">
        <v>93.13</v>
      </c>
      <c r="P134" s="30">
        <f t="shared" si="3"/>
        <v>71.755</v>
      </c>
    </row>
    <row r="135" spans="1:16" s="12" customFormat="1" ht="15.75" customHeight="1">
      <c r="A135" s="37"/>
      <c r="B135" s="33" t="s">
        <v>34</v>
      </c>
      <c r="C135" s="29" t="s">
        <v>88</v>
      </c>
      <c r="D135" s="30">
        <v>97.5</v>
      </c>
      <c r="E135" s="30">
        <v>129.5</v>
      </c>
      <c r="F135" s="30">
        <v>133.75</v>
      </c>
      <c r="G135" s="30">
        <v>130</v>
      </c>
      <c r="H135" s="30">
        <v>130</v>
      </c>
      <c r="I135" s="30">
        <v>126.88</v>
      </c>
      <c r="J135" s="30">
        <v>126.5</v>
      </c>
      <c r="K135" s="30">
        <v>135.63</v>
      </c>
      <c r="L135" s="30">
        <v>145</v>
      </c>
      <c r="M135" s="30">
        <v>133.33</v>
      </c>
      <c r="N135" s="30">
        <v>127.5</v>
      </c>
      <c r="O135" s="30">
        <v>148.13</v>
      </c>
      <c r="P135" s="30">
        <f>AVERAGE(D135:O135)</f>
        <v>130.30999999999997</v>
      </c>
    </row>
    <row r="136" spans="1:16" s="12" customFormat="1" ht="15.75" customHeight="1">
      <c r="A136" s="37"/>
      <c r="B136" s="31" t="s">
        <v>35</v>
      </c>
      <c r="C136" s="31" t="s">
        <v>93</v>
      </c>
      <c r="D136" s="39">
        <v>140</v>
      </c>
      <c r="E136" s="39">
        <v>140.62</v>
      </c>
      <c r="F136" s="39">
        <v>130</v>
      </c>
      <c r="G136" s="39">
        <v>120</v>
      </c>
      <c r="H136" s="39">
        <v>120</v>
      </c>
      <c r="I136" s="39" t="s">
        <v>39</v>
      </c>
      <c r="J136" s="39" t="s">
        <v>39</v>
      </c>
      <c r="K136" s="39" t="s">
        <v>39</v>
      </c>
      <c r="L136" s="39" t="s">
        <v>39</v>
      </c>
      <c r="M136" s="39">
        <v>56.33</v>
      </c>
      <c r="N136" s="39">
        <v>59.88</v>
      </c>
      <c r="O136" s="39">
        <v>57.3</v>
      </c>
      <c r="P136" s="30">
        <f>AVERAGE(D136:O136)</f>
        <v>103.01625</v>
      </c>
    </row>
    <row r="137" spans="2:16" s="12" customFormat="1" ht="15.75" customHeight="1">
      <c r="B137" s="31" t="s">
        <v>75</v>
      </c>
      <c r="C137" s="31" t="s">
        <v>97</v>
      </c>
      <c r="D137" s="39">
        <v>53.75</v>
      </c>
      <c r="E137" s="39">
        <v>50.38</v>
      </c>
      <c r="F137" s="39">
        <v>48.2</v>
      </c>
      <c r="G137" s="39">
        <v>47.75</v>
      </c>
      <c r="H137" s="39" t="s">
        <v>39</v>
      </c>
      <c r="I137" s="39" t="s">
        <v>39</v>
      </c>
      <c r="J137" s="39" t="s">
        <v>39</v>
      </c>
      <c r="K137" s="39" t="s">
        <v>39</v>
      </c>
      <c r="L137" s="39" t="s">
        <v>39</v>
      </c>
      <c r="M137" s="39" t="s">
        <v>39</v>
      </c>
      <c r="N137" s="39">
        <v>98.64</v>
      </c>
      <c r="O137" s="39">
        <v>97.4</v>
      </c>
      <c r="P137" s="30">
        <f>AVERAGE(D137:O137)</f>
        <v>66.02</v>
      </c>
    </row>
    <row r="138" spans="1:16" s="12" customFormat="1" ht="15.75" customHeight="1" hidden="1">
      <c r="A138" s="37"/>
      <c r="B138" s="33" t="s">
        <v>74</v>
      </c>
      <c r="C138" s="29" t="s">
        <v>21</v>
      </c>
      <c r="D138" s="30">
        <v>49.65</v>
      </c>
      <c r="E138" s="30">
        <v>50.63</v>
      </c>
      <c r="F138" s="30">
        <v>50.88</v>
      </c>
      <c r="G138" s="30">
        <v>51.1</v>
      </c>
      <c r="H138" s="30">
        <v>52</v>
      </c>
      <c r="I138" s="30">
        <v>53.1</v>
      </c>
      <c r="J138" s="30">
        <v>56.5</v>
      </c>
      <c r="K138" s="30">
        <v>56.5</v>
      </c>
      <c r="L138" s="30">
        <v>55.9</v>
      </c>
      <c r="M138" s="30">
        <v>54.69</v>
      </c>
      <c r="N138" s="30">
        <v>54.69</v>
      </c>
      <c r="O138" s="30">
        <v>52.3</v>
      </c>
      <c r="P138" s="30">
        <f t="shared" si="3"/>
        <v>53.16166666666667</v>
      </c>
    </row>
    <row r="139" spans="1:16" s="12" customFormat="1" ht="15.75" customHeight="1" hidden="1">
      <c r="A139" s="37"/>
      <c r="B139" s="19"/>
      <c r="C139" s="29" t="s">
        <v>56</v>
      </c>
      <c r="D139" s="30">
        <v>54.25</v>
      </c>
      <c r="E139" s="30">
        <v>53.75</v>
      </c>
      <c r="F139" s="30">
        <v>55.1</v>
      </c>
      <c r="G139" s="30">
        <v>55.5</v>
      </c>
      <c r="H139" s="30">
        <v>55.5</v>
      </c>
      <c r="I139" s="30">
        <v>55.5</v>
      </c>
      <c r="J139" s="30">
        <v>54.83</v>
      </c>
      <c r="K139" s="30">
        <v>54.5</v>
      </c>
      <c r="L139" s="30">
        <v>54.5</v>
      </c>
      <c r="M139" s="30">
        <v>54.5</v>
      </c>
      <c r="N139" s="30">
        <v>54.5</v>
      </c>
      <c r="O139" s="30">
        <v>55.1</v>
      </c>
      <c r="P139" s="30">
        <f t="shared" si="3"/>
        <v>54.794166666666676</v>
      </c>
    </row>
    <row r="140" spans="2:16" s="12" customFormat="1" ht="15.75" customHeight="1">
      <c r="B140" s="15"/>
      <c r="C140" s="29" t="s">
        <v>99</v>
      </c>
      <c r="D140" s="30">
        <v>95</v>
      </c>
      <c r="E140" s="30">
        <v>94.25</v>
      </c>
      <c r="F140" s="30">
        <v>87</v>
      </c>
      <c r="G140" s="30">
        <v>76.75</v>
      </c>
      <c r="H140" s="30">
        <v>72.4</v>
      </c>
      <c r="I140" s="30">
        <v>66.88</v>
      </c>
      <c r="J140" s="30">
        <v>64.63</v>
      </c>
      <c r="K140" s="30">
        <v>65</v>
      </c>
      <c r="L140" s="30">
        <v>65</v>
      </c>
      <c r="M140" s="30" t="s">
        <v>100</v>
      </c>
      <c r="N140" s="30" t="s">
        <v>100</v>
      </c>
      <c r="O140" s="30" t="s">
        <v>100</v>
      </c>
      <c r="P140" s="30">
        <f>AVERAGE(D140:O140)</f>
        <v>76.32333333333332</v>
      </c>
    </row>
    <row r="141" spans="2:16" s="12" customFormat="1" ht="15.75" customHeight="1" hidden="1">
      <c r="B141" s="15"/>
      <c r="C141" s="29" t="s">
        <v>59</v>
      </c>
      <c r="D141" s="30">
        <v>55.5</v>
      </c>
      <c r="E141" s="30">
        <v>55.5</v>
      </c>
      <c r="F141" s="30">
        <v>53.9</v>
      </c>
      <c r="G141" s="30">
        <v>53.75</v>
      </c>
      <c r="H141" s="30">
        <v>54.3</v>
      </c>
      <c r="I141" s="30">
        <v>53.5</v>
      </c>
      <c r="J141" s="30">
        <v>52.5</v>
      </c>
      <c r="K141" s="30">
        <v>52.5</v>
      </c>
      <c r="L141" s="30">
        <v>53</v>
      </c>
      <c r="M141" s="30">
        <v>53.5</v>
      </c>
      <c r="N141" s="30">
        <v>54.5</v>
      </c>
      <c r="O141" s="30">
        <v>55.5</v>
      </c>
      <c r="P141" s="30">
        <f>AVERAGE(D141:O141)</f>
        <v>53.99583333333334</v>
      </c>
    </row>
    <row r="142" spans="2:16" s="12" customFormat="1" ht="15.75" customHeight="1">
      <c r="B142" s="15"/>
      <c r="C142" s="29" t="s">
        <v>101</v>
      </c>
      <c r="D142" s="30" t="s">
        <v>100</v>
      </c>
      <c r="E142" s="30" t="s">
        <v>100</v>
      </c>
      <c r="F142" s="30" t="s">
        <v>100</v>
      </c>
      <c r="G142" s="30" t="s">
        <v>100</v>
      </c>
      <c r="H142" s="30" t="s">
        <v>100</v>
      </c>
      <c r="I142" s="30" t="s">
        <v>100</v>
      </c>
      <c r="J142" s="30" t="s">
        <v>100</v>
      </c>
      <c r="K142" s="30" t="s">
        <v>100</v>
      </c>
      <c r="L142" s="30" t="s">
        <v>100</v>
      </c>
      <c r="M142" s="30" t="s">
        <v>100</v>
      </c>
      <c r="N142" s="30" t="s">
        <v>100</v>
      </c>
      <c r="O142" s="30" t="s">
        <v>100</v>
      </c>
      <c r="P142" s="30" t="s">
        <v>100</v>
      </c>
    </row>
    <row r="143" spans="3:16" s="12" customFormat="1" ht="15.75" customHeight="1" hidden="1">
      <c r="C143" s="29" t="s">
        <v>64</v>
      </c>
      <c r="D143" s="30">
        <v>55</v>
      </c>
      <c r="E143" s="30">
        <v>58</v>
      </c>
      <c r="F143" s="30">
        <v>68.25</v>
      </c>
      <c r="G143" s="30">
        <v>72.5</v>
      </c>
      <c r="H143" s="30">
        <v>71.63</v>
      </c>
      <c r="I143" s="30">
        <v>71</v>
      </c>
      <c r="J143" s="30">
        <v>71</v>
      </c>
      <c r="K143" s="30">
        <v>71.25</v>
      </c>
      <c r="L143" s="30">
        <v>71.5</v>
      </c>
      <c r="M143" s="30">
        <v>72</v>
      </c>
      <c r="N143" s="30">
        <v>70.17</v>
      </c>
      <c r="O143" s="30">
        <v>74.33</v>
      </c>
      <c r="P143" s="30" t="s">
        <v>100</v>
      </c>
    </row>
    <row r="144" spans="1:16" s="12" customFormat="1" ht="12" customHeight="1" thickBot="1">
      <c r="A144" s="65"/>
      <c r="B144" s="65"/>
      <c r="C144" s="35" t="s">
        <v>106</v>
      </c>
      <c r="D144" s="36" t="s">
        <v>100</v>
      </c>
      <c r="E144" s="36" t="s">
        <v>100</v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 t="s">
        <v>100</v>
      </c>
    </row>
    <row r="145" spans="2:16" s="12" customFormat="1" ht="15.75" customHeight="1" hidden="1">
      <c r="B145" s="15" t="s">
        <v>34</v>
      </c>
      <c r="C145" s="29" t="s">
        <v>71</v>
      </c>
      <c r="D145" s="30">
        <v>74.83</v>
      </c>
      <c r="E145" s="30">
        <v>79.38</v>
      </c>
      <c r="F145" s="30">
        <v>82.5</v>
      </c>
      <c r="G145" s="30">
        <v>85.5</v>
      </c>
      <c r="H145" s="30">
        <v>102.75</v>
      </c>
      <c r="I145" s="30">
        <v>106.83</v>
      </c>
      <c r="J145" s="30">
        <v>115.17</v>
      </c>
      <c r="K145" s="30">
        <v>155.5</v>
      </c>
      <c r="L145" s="30">
        <v>149.5</v>
      </c>
      <c r="M145" s="30">
        <v>139.75</v>
      </c>
      <c r="N145" s="30">
        <v>137.75</v>
      </c>
      <c r="O145" s="30">
        <v>151.83</v>
      </c>
      <c r="P145" s="30">
        <f aca="true" t="shared" si="4" ref="P145:P177">AVERAGE(D145:O145)</f>
        <v>115.1075</v>
      </c>
    </row>
    <row r="146" spans="2:17" s="12" customFormat="1" ht="15.75" customHeight="1">
      <c r="B146" s="15" t="s">
        <v>34</v>
      </c>
      <c r="C146" s="29" t="s">
        <v>88</v>
      </c>
      <c r="D146" s="30">
        <v>166.3</v>
      </c>
      <c r="E146" s="30">
        <v>202.5</v>
      </c>
      <c r="F146" s="30">
        <v>199.17</v>
      </c>
      <c r="G146" s="30">
        <v>196.25</v>
      </c>
      <c r="H146" s="30">
        <v>192.5</v>
      </c>
      <c r="I146" s="30">
        <v>187.5</v>
      </c>
      <c r="J146" s="30">
        <v>185</v>
      </c>
      <c r="K146" s="30">
        <v>190</v>
      </c>
      <c r="L146" s="43">
        <v>177.5</v>
      </c>
      <c r="M146" s="30">
        <v>201.83</v>
      </c>
      <c r="N146" s="30">
        <v>183.5</v>
      </c>
      <c r="O146" s="30">
        <v>167.5</v>
      </c>
      <c r="P146" s="30">
        <f t="shared" si="4"/>
        <v>187.4625</v>
      </c>
      <c r="Q146" s="66"/>
    </row>
    <row r="147" spans="2:17" s="12" customFormat="1" ht="15.75" customHeight="1">
      <c r="B147" s="33" t="s">
        <v>36</v>
      </c>
      <c r="C147" s="31" t="s">
        <v>93</v>
      </c>
      <c r="D147" s="39">
        <v>150.5</v>
      </c>
      <c r="E147" s="39">
        <v>140.5</v>
      </c>
      <c r="F147" s="39">
        <v>117.5</v>
      </c>
      <c r="G147" s="39">
        <v>117.5</v>
      </c>
      <c r="H147" s="39">
        <v>99.5</v>
      </c>
      <c r="I147" s="39">
        <v>95.75</v>
      </c>
      <c r="J147" s="39">
        <v>80.5</v>
      </c>
      <c r="K147" s="39">
        <v>80.5</v>
      </c>
      <c r="L147" s="39">
        <v>62.5</v>
      </c>
      <c r="M147" s="39">
        <v>62.38</v>
      </c>
      <c r="N147" s="39">
        <v>68</v>
      </c>
      <c r="O147" s="39">
        <v>59.7</v>
      </c>
      <c r="P147" s="30">
        <f t="shared" si="4"/>
        <v>94.56916666666667</v>
      </c>
      <c r="Q147" s="12" t="s">
        <v>95</v>
      </c>
    </row>
    <row r="148" spans="1:17" s="12" customFormat="1" ht="15.75" customHeight="1">
      <c r="A148" s="37"/>
      <c r="B148" s="33" t="s">
        <v>80</v>
      </c>
      <c r="C148" s="31" t="s">
        <v>97</v>
      </c>
      <c r="D148" s="39">
        <v>65.38</v>
      </c>
      <c r="E148" s="39">
        <v>62.25</v>
      </c>
      <c r="F148" s="39">
        <v>65.1</v>
      </c>
      <c r="G148" s="39">
        <v>78.75</v>
      </c>
      <c r="H148" s="39">
        <v>85</v>
      </c>
      <c r="I148" s="39">
        <v>88.5</v>
      </c>
      <c r="J148" s="39">
        <v>83.13</v>
      </c>
      <c r="K148" s="39">
        <v>80.63</v>
      </c>
      <c r="L148" s="39">
        <v>80.3</v>
      </c>
      <c r="M148" s="39">
        <v>90</v>
      </c>
      <c r="N148" s="39">
        <v>89.38</v>
      </c>
      <c r="O148" s="39">
        <v>98.5</v>
      </c>
      <c r="P148" s="30">
        <f t="shared" si="4"/>
        <v>80.57666666666667</v>
      </c>
      <c r="Q148" s="12" t="s">
        <v>98</v>
      </c>
    </row>
    <row r="149" spans="1:17" s="12" customFormat="1" ht="15.75" customHeight="1" hidden="1">
      <c r="A149" s="37"/>
      <c r="B149" s="33"/>
      <c r="C149" s="29" t="s">
        <v>21</v>
      </c>
      <c r="D149" s="30">
        <v>18.7</v>
      </c>
      <c r="E149" s="30">
        <v>18.13</v>
      </c>
      <c r="F149" s="30">
        <v>18.06</v>
      </c>
      <c r="G149" s="30">
        <v>19.05</v>
      </c>
      <c r="H149" s="30">
        <v>18.78</v>
      </c>
      <c r="I149" s="30">
        <v>18.8</v>
      </c>
      <c r="J149" s="30">
        <v>18.5</v>
      </c>
      <c r="K149" s="30">
        <v>22.38</v>
      </c>
      <c r="L149" s="30">
        <v>23.8</v>
      </c>
      <c r="M149" s="30">
        <v>22.84</v>
      </c>
      <c r="N149" s="30">
        <v>22.03</v>
      </c>
      <c r="O149" s="30">
        <v>27.6</v>
      </c>
      <c r="P149" s="30">
        <f t="shared" si="4"/>
        <v>20.7225</v>
      </c>
      <c r="Q149" s="12" t="s">
        <v>98</v>
      </c>
    </row>
    <row r="150" spans="2:17" s="12" customFormat="1" ht="15.75" customHeight="1" hidden="1">
      <c r="B150" s="15"/>
      <c r="C150" s="29" t="s">
        <v>56</v>
      </c>
      <c r="D150" s="30">
        <v>29.25</v>
      </c>
      <c r="E150" s="30">
        <v>30.5</v>
      </c>
      <c r="F150" s="30">
        <v>33</v>
      </c>
      <c r="G150" s="30">
        <v>32.78</v>
      </c>
      <c r="H150" s="30">
        <v>33</v>
      </c>
      <c r="I150" s="30">
        <v>29.35</v>
      </c>
      <c r="J150" s="30">
        <v>28.75</v>
      </c>
      <c r="K150" s="30">
        <v>28.88</v>
      </c>
      <c r="L150" s="30">
        <v>29.15</v>
      </c>
      <c r="M150" s="30">
        <v>27.88</v>
      </c>
      <c r="N150" s="30">
        <v>27.75</v>
      </c>
      <c r="O150" s="30">
        <v>28.15</v>
      </c>
      <c r="P150" s="30">
        <f t="shared" si="4"/>
        <v>29.869999999999994</v>
      </c>
      <c r="Q150" s="12" t="s">
        <v>98</v>
      </c>
    </row>
    <row r="151" spans="2:17" s="12" customFormat="1" ht="15.75" customHeight="1">
      <c r="B151" s="15"/>
      <c r="C151" s="29" t="s">
        <v>99</v>
      </c>
      <c r="D151" s="30">
        <v>112.12</v>
      </c>
      <c r="E151" s="30">
        <v>112.5</v>
      </c>
      <c r="F151" s="30">
        <v>100.3</v>
      </c>
      <c r="G151" s="30">
        <v>98.75</v>
      </c>
      <c r="H151" s="30">
        <v>100.5</v>
      </c>
      <c r="I151" s="30">
        <v>98.13</v>
      </c>
      <c r="J151" s="30">
        <v>93.13</v>
      </c>
      <c r="K151" s="30">
        <v>92.4</v>
      </c>
      <c r="L151" s="30">
        <v>94.38</v>
      </c>
      <c r="M151" s="30">
        <v>96.6</v>
      </c>
      <c r="N151" s="30">
        <v>95.88</v>
      </c>
      <c r="O151" s="30">
        <v>102.5</v>
      </c>
      <c r="P151" s="30">
        <f t="shared" si="4"/>
        <v>99.76583333333333</v>
      </c>
      <c r="Q151" s="12" t="s">
        <v>98</v>
      </c>
    </row>
    <row r="152" spans="2:16" s="12" customFormat="1" ht="15.75" customHeight="1" hidden="1">
      <c r="B152" s="15"/>
      <c r="C152" s="29" t="s">
        <v>59</v>
      </c>
      <c r="D152" s="30">
        <v>33</v>
      </c>
      <c r="E152" s="30">
        <v>32.38</v>
      </c>
      <c r="F152" s="30">
        <v>32.78</v>
      </c>
      <c r="G152" s="30">
        <v>37.5</v>
      </c>
      <c r="H152" s="30">
        <v>43.65</v>
      </c>
      <c r="I152" s="30">
        <v>42.18</v>
      </c>
      <c r="J152" s="30">
        <v>42</v>
      </c>
      <c r="K152" s="30">
        <v>42.08</v>
      </c>
      <c r="L152" s="30">
        <v>39.5</v>
      </c>
      <c r="M152" s="30">
        <v>39.13</v>
      </c>
      <c r="N152" s="30">
        <v>47</v>
      </c>
      <c r="O152" s="30">
        <v>58</v>
      </c>
      <c r="P152" s="30">
        <f t="shared" si="4"/>
        <v>40.766666666666666</v>
      </c>
    </row>
    <row r="153" spans="2:17" s="12" customFormat="1" ht="15.75" customHeight="1">
      <c r="B153" s="15"/>
      <c r="C153" s="29" t="s">
        <v>101</v>
      </c>
      <c r="D153" s="30">
        <v>100</v>
      </c>
      <c r="E153" s="30">
        <v>104</v>
      </c>
      <c r="F153" s="30">
        <v>101.5</v>
      </c>
      <c r="G153" s="30">
        <v>95</v>
      </c>
      <c r="H153" s="30">
        <v>93.75</v>
      </c>
      <c r="I153" s="30">
        <v>95</v>
      </c>
      <c r="J153" s="30">
        <v>92.5</v>
      </c>
      <c r="K153" s="30">
        <v>95.67</v>
      </c>
      <c r="L153" s="30">
        <v>98.63</v>
      </c>
      <c r="M153" s="30">
        <v>113.5</v>
      </c>
      <c r="N153" s="30">
        <v>114.38</v>
      </c>
      <c r="O153" s="30">
        <v>117.5</v>
      </c>
      <c r="P153" s="30">
        <f t="shared" si="4"/>
        <v>101.78583333333331</v>
      </c>
      <c r="Q153" s="12" t="s">
        <v>98</v>
      </c>
    </row>
    <row r="154" spans="1:16" s="61" customFormat="1" ht="15.75" customHeight="1" hidden="1">
      <c r="A154" s="44"/>
      <c r="B154" s="44"/>
      <c r="C154" s="29" t="s">
        <v>64</v>
      </c>
      <c r="D154" s="30">
        <v>57.75</v>
      </c>
      <c r="E154" s="30">
        <v>60.25</v>
      </c>
      <c r="F154" s="30">
        <v>74.25</v>
      </c>
      <c r="G154" s="30">
        <v>83</v>
      </c>
      <c r="H154" s="30">
        <v>90.5</v>
      </c>
      <c r="I154" s="30">
        <v>79.5</v>
      </c>
      <c r="J154" s="30">
        <v>78.5</v>
      </c>
      <c r="K154" s="30">
        <v>76</v>
      </c>
      <c r="L154" s="30">
        <v>61.17</v>
      </c>
      <c r="M154" s="30">
        <v>54.5</v>
      </c>
      <c r="N154" s="30">
        <v>44.83</v>
      </c>
      <c r="O154" s="30">
        <v>43.5</v>
      </c>
      <c r="P154" s="30">
        <f t="shared" si="4"/>
        <v>66.97916666666667</v>
      </c>
    </row>
    <row r="155" spans="1:17" s="61" customFormat="1" ht="15.75" customHeight="1" thickBot="1">
      <c r="A155" s="77"/>
      <c r="B155" s="77"/>
      <c r="C155" s="35" t="s">
        <v>106</v>
      </c>
      <c r="D155" s="36">
        <v>116.83</v>
      </c>
      <c r="E155" s="36">
        <v>115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>
        <f t="shared" si="4"/>
        <v>115.91499999999999</v>
      </c>
      <c r="Q155" s="12" t="s">
        <v>98</v>
      </c>
    </row>
    <row r="156" spans="2:16" s="12" customFormat="1" ht="15.75" customHeight="1" hidden="1">
      <c r="B156" s="33" t="s">
        <v>37</v>
      </c>
      <c r="C156" s="29" t="s">
        <v>71</v>
      </c>
      <c r="D156" s="30">
        <v>47.17</v>
      </c>
      <c r="E156" s="30">
        <v>46.5</v>
      </c>
      <c r="F156" s="30">
        <v>43.06</v>
      </c>
      <c r="G156" s="30">
        <v>45.75</v>
      </c>
      <c r="H156" s="30">
        <v>46.63</v>
      </c>
      <c r="I156" s="30">
        <v>42.58</v>
      </c>
      <c r="J156" s="30">
        <v>41.58</v>
      </c>
      <c r="K156" s="30">
        <v>45.13</v>
      </c>
      <c r="L156" s="30">
        <v>44.08</v>
      </c>
      <c r="M156" s="30">
        <v>37.88</v>
      </c>
      <c r="N156" s="30">
        <v>32.38</v>
      </c>
      <c r="O156" s="30">
        <v>31.25</v>
      </c>
      <c r="P156" s="30">
        <f t="shared" si="4"/>
        <v>41.99916666666666</v>
      </c>
    </row>
    <row r="157" spans="2:17" s="12" customFormat="1" ht="15.75" customHeight="1">
      <c r="B157" s="33" t="s">
        <v>37</v>
      </c>
      <c r="C157" s="29" t="s">
        <v>88</v>
      </c>
      <c r="D157" s="30">
        <v>30.75</v>
      </c>
      <c r="E157" s="30">
        <v>28.63</v>
      </c>
      <c r="F157" s="30">
        <v>28.25</v>
      </c>
      <c r="G157" s="30">
        <v>31.19</v>
      </c>
      <c r="H157" s="30">
        <v>31.08</v>
      </c>
      <c r="I157" s="30">
        <v>28.92</v>
      </c>
      <c r="J157" s="30">
        <v>31.84</v>
      </c>
      <c r="K157" s="30">
        <v>33.13</v>
      </c>
      <c r="L157" s="30">
        <v>35.25</v>
      </c>
      <c r="M157" s="30">
        <v>48.67</v>
      </c>
      <c r="N157" s="30">
        <v>47.83</v>
      </c>
      <c r="O157" s="30">
        <v>46.69</v>
      </c>
      <c r="P157" s="30">
        <f t="shared" si="4"/>
        <v>35.18583333333333</v>
      </c>
      <c r="Q157" s="66"/>
    </row>
    <row r="158" spans="2:17" s="12" customFormat="1" ht="15.75" customHeight="1">
      <c r="B158" s="31" t="s">
        <v>38</v>
      </c>
      <c r="C158" s="31" t="s">
        <v>93</v>
      </c>
      <c r="D158" s="39">
        <v>52.75</v>
      </c>
      <c r="E158" s="39">
        <v>51.75</v>
      </c>
      <c r="F158" s="39">
        <v>46.5</v>
      </c>
      <c r="G158" s="39">
        <v>51.5</v>
      </c>
      <c r="H158" s="39">
        <v>49.92</v>
      </c>
      <c r="I158" s="39">
        <v>58.38</v>
      </c>
      <c r="J158" s="39">
        <v>49.5</v>
      </c>
      <c r="K158" s="39">
        <v>47.25</v>
      </c>
      <c r="L158" s="39">
        <v>48.1</v>
      </c>
      <c r="M158" s="39">
        <v>49.12</v>
      </c>
      <c r="N158" s="39">
        <v>50.12</v>
      </c>
      <c r="O158" s="39">
        <v>45.3</v>
      </c>
      <c r="P158" s="30">
        <f t="shared" si="4"/>
        <v>50.015833333333326</v>
      </c>
      <c r="Q158" s="12" t="s">
        <v>96</v>
      </c>
    </row>
    <row r="159" spans="2:17" s="12" customFormat="1" ht="15.75" customHeight="1">
      <c r="B159" s="31" t="s">
        <v>80</v>
      </c>
      <c r="C159" s="31" t="s">
        <v>97</v>
      </c>
      <c r="D159" s="39">
        <v>47.25</v>
      </c>
      <c r="E159" s="39">
        <v>46.12</v>
      </c>
      <c r="F159" s="39">
        <v>46.8</v>
      </c>
      <c r="G159" s="39">
        <v>50.88</v>
      </c>
      <c r="H159" s="39">
        <v>53.88</v>
      </c>
      <c r="I159" s="39">
        <v>47.4</v>
      </c>
      <c r="J159" s="39">
        <v>52.63</v>
      </c>
      <c r="K159" s="39">
        <v>53.5</v>
      </c>
      <c r="L159" s="39">
        <v>56.1</v>
      </c>
      <c r="M159" s="39">
        <v>62</v>
      </c>
      <c r="N159" s="39">
        <v>63.13</v>
      </c>
      <c r="O159" s="39">
        <v>67.2</v>
      </c>
      <c r="P159" s="30">
        <f t="shared" si="4"/>
        <v>53.9075</v>
      </c>
      <c r="Q159" s="12" t="s">
        <v>98</v>
      </c>
    </row>
    <row r="160" spans="2:33" s="12" customFormat="1" ht="15.75" customHeight="1" hidden="1">
      <c r="B160" s="31"/>
      <c r="C160" s="29" t="s">
        <v>21</v>
      </c>
      <c r="D160" s="30">
        <v>67.13</v>
      </c>
      <c r="E160" s="30">
        <v>66.56</v>
      </c>
      <c r="F160" s="30">
        <v>68.75</v>
      </c>
      <c r="G160" s="30">
        <v>69.63</v>
      </c>
      <c r="H160" s="30">
        <v>66.88</v>
      </c>
      <c r="I160" s="30">
        <v>66.65</v>
      </c>
      <c r="J160" s="30">
        <v>62.19</v>
      </c>
      <c r="K160" s="30">
        <v>64.79</v>
      </c>
      <c r="L160" s="30">
        <v>64.5</v>
      </c>
      <c r="M160" s="30">
        <v>63.13</v>
      </c>
      <c r="N160" s="30">
        <v>58.75</v>
      </c>
      <c r="O160" s="30">
        <v>54.63</v>
      </c>
      <c r="P160" s="30">
        <f t="shared" si="4"/>
        <v>64.46583333333334</v>
      </c>
      <c r="Q160" s="12" t="s">
        <v>98</v>
      </c>
      <c r="T160" s="67" t="s">
        <v>19</v>
      </c>
      <c r="U160" s="67" t="s">
        <v>19</v>
      </c>
      <c r="V160" s="67" t="s">
        <v>19</v>
      </c>
      <c r="W160" s="67" t="s">
        <v>19</v>
      </c>
      <c r="X160" s="67" t="s">
        <v>19</v>
      </c>
      <c r="Y160" s="67" t="s">
        <v>19</v>
      </c>
      <c r="Z160" s="67" t="s">
        <v>19</v>
      </c>
      <c r="AA160" s="67" t="s">
        <v>19</v>
      </c>
      <c r="AB160" s="67" t="s">
        <v>19</v>
      </c>
      <c r="AC160" s="67" t="s">
        <v>19</v>
      </c>
      <c r="AD160" s="67" t="s">
        <v>19</v>
      </c>
      <c r="AE160" s="67" t="s">
        <v>19</v>
      </c>
      <c r="AF160" s="67" t="s">
        <v>19</v>
      </c>
      <c r="AG160" s="67" t="s">
        <v>19</v>
      </c>
    </row>
    <row r="161" spans="2:33" s="12" customFormat="1" ht="15.75" customHeight="1" hidden="1">
      <c r="B161" s="15"/>
      <c r="C161" s="29" t="s">
        <v>56</v>
      </c>
      <c r="D161" s="30">
        <v>55.16</v>
      </c>
      <c r="E161" s="30">
        <v>65</v>
      </c>
      <c r="F161" s="30">
        <v>65.13</v>
      </c>
      <c r="G161" s="30">
        <v>71.72</v>
      </c>
      <c r="H161" s="30">
        <v>76.41</v>
      </c>
      <c r="I161" s="30">
        <v>83.75</v>
      </c>
      <c r="J161" s="30">
        <v>76.25</v>
      </c>
      <c r="K161" s="30">
        <v>75.94</v>
      </c>
      <c r="L161" s="30">
        <v>77.38</v>
      </c>
      <c r="M161" s="30">
        <v>84.84</v>
      </c>
      <c r="N161" s="30">
        <v>85.63</v>
      </c>
      <c r="O161" s="30">
        <v>106.75</v>
      </c>
      <c r="P161" s="30">
        <f t="shared" si="4"/>
        <v>76.99666666666666</v>
      </c>
      <c r="Q161" s="12" t="s">
        <v>98</v>
      </c>
      <c r="T161" s="67" t="s">
        <v>19</v>
      </c>
      <c r="U161" s="67" t="s">
        <v>19</v>
      </c>
      <c r="V161" s="67" t="s">
        <v>19</v>
      </c>
      <c r="W161" s="67" t="s">
        <v>19</v>
      </c>
      <c r="X161" s="67" t="s">
        <v>19</v>
      </c>
      <c r="Y161" s="67" t="s">
        <v>19</v>
      </c>
      <c r="Z161" s="67" t="s">
        <v>19</v>
      </c>
      <c r="AA161" s="67" t="s">
        <v>19</v>
      </c>
      <c r="AB161" s="67" t="s">
        <v>19</v>
      </c>
      <c r="AC161" s="67" t="s">
        <v>19</v>
      </c>
      <c r="AD161" s="67" t="s">
        <v>19</v>
      </c>
      <c r="AE161" s="67" t="s">
        <v>19</v>
      </c>
      <c r="AF161" s="67" t="s">
        <v>19</v>
      </c>
      <c r="AG161" s="67" t="s">
        <v>19</v>
      </c>
    </row>
    <row r="162" spans="2:33" s="12" customFormat="1" ht="15.75" customHeight="1">
      <c r="B162" s="15"/>
      <c r="C162" s="29" t="s">
        <v>99</v>
      </c>
      <c r="D162" s="30">
        <v>75.88</v>
      </c>
      <c r="E162" s="43">
        <v>76.5</v>
      </c>
      <c r="F162" s="30">
        <v>75.62</v>
      </c>
      <c r="G162" s="30">
        <v>75.87</v>
      </c>
      <c r="H162" s="30">
        <v>77</v>
      </c>
      <c r="I162" s="30">
        <v>78.5</v>
      </c>
      <c r="J162" s="30">
        <v>72.88</v>
      </c>
      <c r="K162" s="30">
        <v>75.5</v>
      </c>
      <c r="L162" s="30">
        <v>80.63</v>
      </c>
      <c r="M162" s="30">
        <v>79.1</v>
      </c>
      <c r="N162" s="30">
        <v>86.13</v>
      </c>
      <c r="O162" s="30">
        <v>97.88</v>
      </c>
      <c r="P162" s="30">
        <f t="shared" si="4"/>
        <v>79.29083333333334</v>
      </c>
      <c r="Q162" s="12" t="s">
        <v>98</v>
      </c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spans="2:33" s="12" customFormat="1" ht="15.75" customHeight="1" hidden="1">
      <c r="B163" s="15"/>
      <c r="C163" s="29" t="s">
        <v>59</v>
      </c>
      <c r="D163" s="30">
        <v>107.5</v>
      </c>
      <c r="E163" s="30">
        <v>97.19</v>
      </c>
      <c r="F163" s="30">
        <v>96.5</v>
      </c>
      <c r="G163" s="30">
        <v>98.44</v>
      </c>
      <c r="H163" s="30">
        <v>102</v>
      </c>
      <c r="I163" s="30">
        <v>100</v>
      </c>
      <c r="J163" s="30">
        <v>101.87</v>
      </c>
      <c r="K163" s="30">
        <v>100.95</v>
      </c>
      <c r="L163" s="30">
        <v>98.28</v>
      </c>
      <c r="M163" s="30">
        <v>101.25</v>
      </c>
      <c r="N163" s="30">
        <v>90.38</v>
      </c>
      <c r="O163" s="30">
        <v>88.44</v>
      </c>
      <c r="P163" s="30">
        <f t="shared" si="4"/>
        <v>98.56666666666668</v>
      </c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spans="2:33" s="12" customFormat="1" ht="15.75" customHeight="1">
      <c r="B164" s="15"/>
      <c r="C164" s="29" t="s">
        <v>101</v>
      </c>
      <c r="D164" s="30">
        <v>98.5</v>
      </c>
      <c r="E164" s="30">
        <v>99.8</v>
      </c>
      <c r="F164" s="30">
        <v>102.88</v>
      </c>
      <c r="G164" s="30">
        <v>119</v>
      </c>
      <c r="H164" s="30">
        <v>124.75</v>
      </c>
      <c r="I164" s="30">
        <v>115</v>
      </c>
      <c r="J164" s="30">
        <v>115.3</v>
      </c>
      <c r="K164" s="30">
        <v>123.33</v>
      </c>
      <c r="L164" s="30">
        <v>133.75</v>
      </c>
      <c r="M164" s="30">
        <v>134.4</v>
      </c>
      <c r="N164" s="30">
        <v>108.38</v>
      </c>
      <c r="O164" s="30">
        <v>91.5</v>
      </c>
      <c r="P164" s="30">
        <f t="shared" si="4"/>
        <v>113.88250000000001</v>
      </c>
      <c r="Q164" s="12" t="s">
        <v>98</v>
      </c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spans="3:33" s="12" customFormat="1" ht="15.75" customHeight="1" hidden="1">
      <c r="C165" s="29" t="s">
        <v>64</v>
      </c>
      <c r="D165" s="30">
        <v>88.88</v>
      </c>
      <c r="E165" s="30">
        <v>98.13</v>
      </c>
      <c r="F165" s="30">
        <v>98.13</v>
      </c>
      <c r="G165" s="30">
        <v>113.75</v>
      </c>
      <c r="H165" s="30">
        <v>117.66</v>
      </c>
      <c r="I165" s="30">
        <v>107.29</v>
      </c>
      <c r="J165" s="30">
        <v>103.91</v>
      </c>
      <c r="K165" s="30">
        <v>93.13</v>
      </c>
      <c r="L165" s="30">
        <v>94.25</v>
      </c>
      <c r="M165" s="30">
        <v>100.34</v>
      </c>
      <c r="N165" s="30">
        <v>99.17</v>
      </c>
      <c r="O165" s="30">
        <v>97.92</v>
      </c>
      <c r="P165" s="30">
        <f t="shared" si="4"/>
        <v>101.04666666666667</v>
      </c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spans="1:33" s="12" customFormat="1" ht="15.75" customHeight="1" thickBot="1">
      <c r="A166" s="65"/>
      <c r="B166" s="65"/>
      <c r="C166" s="35" t="s">
        <v>106</v>
      </c>
      <c r="D166" s="36">
        <v>93.63</v>
      </c>
      <c r="E166" s="36">
        <v>104.1</v>
      </c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>
        <f t="shared" si="4"/>
        <v>98.865</v>
      </c>
      <c r="Q166" s="12" t="s">
        <v>98</v>
      </c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spans="2:16" s="12" customFormat="1" ht="15.75" customHeight="1" hidden="1">
      <c r="B167" s="33" t="s">
        <v>55</v>
      </c>
      <c r="C167" s="29" t="s">
        <v>71</v>
      </c>
      <c r="D167" s="30">
        <v>109.42</v>
      </c>
      <c r="E167" s="30">
        <v>103.59</v>
      </c>
      <c r="F167" s="30">
        <v>99.56</v>
      </c>
      <c r="G167" s="30">
        <v>101.75</v>
      </c>
      <c r="H167" s="30">
        <v>105.19</v>
      </c>
      <c r="I167" s="30">
        <v>103.75</v>
      </c>
      <c r="J167" s="30">
        <v>105.42</v>
      </c>
      <c r="K167" s="30">
        <v>124.69</v>
      </c>
      <c r="L167" s="30">
        <v>122.08</v>
      </c>
      <c r="M167" s="30"/>
      <c r="N167" s="30">
        <v>100.78</v>
      </c>
      <c r="O167" s="30">
        <v>100.42</v>
      </c>
      <c r="P167" s="30">
        <f t="shared" si="4"/>
        <v>106.96818181818183</v>
      </c>
    </row>
    <row r="168" spans="2:16" s="12" customFormat="1" ht="15.75" customHeight="1">
      <c r="B168" s="33" t="s">
        <v>55</v>
      </c>
      <c r="C168" s="29" t="s">
        <v>88</v>
      </c>
      <c r="D168" s="30">
        <v>102.13</v>
      </c>
      <c r="E168" s="30">
        <v>102.41</v>
      </c>
      <c r="F168" s="30">
        <v>107.08</v>
      </c>
      <c r="G168" s="30">
        <v>123.13</v>
      </c>
      <c r="H168" s="30">
        <v>130.13</v>
      </c>
      <c r="I168" s="30">
        <v>128.96</v>
      </c>
      <c r="J168" s="30">
        <v>119.81</v>
      </c>
      <c r="K168" s="30">
        <v>123.75</v>
      </c>
      <c r="L168" s="30">
        <v>139.75</v>
      </c>
      <c r="M168" s="30">
        <v>130</v>
      </c>
      <c r="N168" s="30">
        <v>133.17</v>
      </c>
      <c r="O168" s="30">
        <v>133.41</v>
      </c>
      <c r="P168" s="30">
        <f t="shared" si="4"/>
        <v>122.81083333333335</v>
      </c>
    </row>
    <row r="169" spans="2:17" s="12" customFormat="1" ht="15.75" customHeight="1">
      <c r="B169" s="31" t="s">
        <v>80</v>
      </c>
      <c r="C169" s="31" t="s">
        <v>93</v>
      </c>
      <c r="D169" s="39">
        <v>124.81</v>
      </c>
      <c r="E169" s="39">
        <v>122.88</v>
      </c>
      <c r="F169" s="39">
        <v>117.88</v>
      </c>
      <c r="G169" s="39">
        <v>131.34</v>
      </c>
      <c r="H169" s="39">
        <v>135.42</v>
      </c>
      <c r="I169" s="39">
        <v>162.5</v>
      </c>
      <c r="J169" s="39">
        <v>133.12</v>
      </c>
      <c r="K169" s="39">
        <v>129.88</v>
      </c>
      <c r="L169" s="39">
        <v>149.5</v>
      </c>
      <c r="M169" s="39">
        <v>164.38</v>
      </c>
      <c r="N169" s="39">
        <v>156.25</v>
      </c>
      <c r="O169" s="39">
        <v>139.1</v>
      </c>
      <c r="P169" s="30">
        <f t="shared" si="4"/>
        <v>138.92166666666665</v>
      </c>
      <c r="Q169" s="12" t="s">
        <v>96</v>
      </c>
    </row>
    <row r="170" spans="2:17" s="12" customFormat="1" ht="15.75" customHeight="1">
      <c r="B170" s="33"/>
      <c r="C170" s="31" t="s">
        <v>97</v>
      </c>
      <c r="D170" s="39">
        <v>127.5</v>
      </c>
      <c r="E170" s="39">
        <v>143.25</v>
      </c>
      <c r="F170" s="39">
        <v>141.5</v>
      </c>
      <c r="G170" s="39">
        <v>156.25</v>
      </c>
      <c r="H170" s="39">
        <v>166.25</v>
      </c>
      <c r="I170" s="39">
        <v>152</v>
      </c>
      <c r="J170" s="39">
        <v>155.63</v>
      </c>
      <c r="K170" s="39">
        <v>159.25</v>
      </c>
      <c r="L170" s="39">
        <v>159.1</v>
      </c>
      <c r="M170" s="39">
        <v>155.88</v>
      </c>
      <c r="N170" s="39">
        <v>148.75</v>
      </c>
      <c r="O170" s="39">
        <v>142.5</v>
      </c>
      <c r="P170" s="30">
        <f t="shared" si="4"/>
        <v>150.655</v>
      </c>
      <c r="Q170" s="12" t="s">
        <v>98</v>
      </c>
    </row>
    <row r="171" spans="2:17" s="12" customFormat="1" ht="15.75" customHeight="1" hidden="1">
      <c r="B171" s="31"/>
      <c r="C171" s="29" t="s">
        <v>21</v>
      </c>
      <c r="D171" s="30">
        <v>27.55</v>
      </c>
      <c r="E171" s="30">
        <v>29.01</v>
      </c>
      <c r="F171" s="30">
        <v>29.95</v>
      </c>
      <c r="G171" s="30">
        <v>30.25</v>
      </c>
      <c r="H171" s="30">
        <v>30.4</v>
      </c>
      <c r="I171" s="30">
        <v>30.4</v>
      </c>
      <c r="J171" s="30">
        <v>30.91</v>
      </c>
      <c r="K171" s="30">
        <v>31.77</v>
      </c>
      <c r="L171" s="30">
        <v>32.71</v>
      </c>
      <c r="M171" s="30">
        <v>32.5</v>
      </c>
      <c r="N171" s="30">
        <v>31.41</v>
      </c>
      <c r="O171" s="30">
        <v>30.45</v>
      </c>
      <c r="P171" s="30">
        <f t="shared" si="4"/>
        <v>30.609166666666667</v>
      </c>
      <c r="Q171" s="12" t="s">
        <v>98</v>
      </c>
    </row>
    <row r="172" spans="2:33" s="12" customFormat="1" ht="15.75" customHeight="1" hidden="1">
      <c r="B172" s="15"/>
      <c r="C172" s="29" t="s">
        <v>56</v>
      </c>
      <c r="D172" s="30">
        <v>29.25</v>
      </c>
      <c r="E172" s="30">
        <v>28.75</v>
      </c>
      <c r="F172" s="30">
        <v>27.82</v>
      </c>
      <c r="G172" s="30">
        <v>27.29</v>
      </c>
      <c r="H172" s="30">
        <v>27</v>
      </c>
      <c r="I172" s="30">
        <v>27.18</v>
      </c>
      <c r="J172" s="30">
        <v>27.3</v>
      </c>
      <c r="K172" s="30">
        <v>27.3</v>
      </c>
      <c r="L172" s="30">
        <v>33.72</v>
      </c>
      <c r="M172" s="30">
        <v>28.88</v>
      </c>
      <c r="N172" s="30">
        <v>30.93</v>
      </c>
      <c r="O172" s="30">
        <v>31.25</v>
      </c>
      <c r="P172" s="30">
        <f t="shared" si="4"/>
        <v>28.889166666666668</v>
      </c>
      <c r="Q172" s="12" t="s">
        <v>98</v>
      </c>
      <c r="S172" s="67" t="s">
        <v>19</v>
      </c>
      <c r="T172" s="67" t="s">
        <v>19</v>
      </c>
      <c r="U172" s="67" t="s">
        <v>19</v>
      </c>
      <c r="V172" s="67" t="s">
        <v>19</v>
      </c>
      <c r="W172" s="67" t="s">
        <v>19</v>
      </c>
      <c r="X172" s="67" t="s">
        <v>19</v>
      </c>
      <c r="Y172" s="67" t="s">
        <v>19</v>
      </c>
      <c r="Z172" s="67" t="s">
        <v>19</v>
      </c>
      <c r="AA172" s="67" t="s">
        <v>19</v>
      </c>
      <c r="AB172" s="67" t="s">
        <v>19</v>
      </c>
      <c r="AC172" s="67" t="s">
        <v>19</v>
      </c>
      <c r="AD172" s="67" t="s">
        <v>19</v>
      </c>
      <c r="AE172" s="67" t="s">
        <v>19</v>
      </c>
      <c r="AF172" s="67" t="s">
        <v>19</v>
      </c>
      <c r="AG172" s="67" t="s">
        <v>19</v>
      </c>
    </row>
    <row r="173" spans="2:33" s="12" customFormat="1" ht="15.75" customHeight="1">
      <c r="B173" s="15"/>
      <c r="C173" s="29" t="s">
        <v>99</v>
      </c>
      <c r="D173" s="30">
        <v>143.75</v>
      </c>
      <c r="E173" s="43">
        <v>147.5</v>
      </c>
      <c r="F173" s="30">
        <v>146.3</v>
      </c>
      <c r="G173" s="30">
        <v>146.75</v>
      </c>
      <c r="H173" s="30">
        <v>148.3</v>
      </c>
      <c r="I173" s="30">
        <v>148.75</v>
      </c>
      <c r="J173" s="30">
        <v>142</v>
      </c>
      <c r="K173" s="30">
        <v>136.1</v>
      </c>
      <c r="L173" s="30">
        <v>137.5</v>
      </c>
      <c r="M173" s="30">
        <v>133.9</v>
      </c>
      <c r="N173" s="30">
        <v>127</v>
      </c>
      <c r="O173" s="30">
        <v>110.25</v>
      </c>
      <c r="P173" s="30">
        <f t="shared" si="4"/>
        <v>139.00833333333333</v>
      </c>
      <c r="Q173" s="12" t="s">
        <v>98</v>
      </c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2:33" s="12" customFormat="1" ht="15.75" customHeight="1" hidden="1">
      <c r="B174" s="15"/>
      <c r="C174" s="29" t="s">
        <v>59</v>
      </c>
      <c r="D174" s="30">
        <v>30.63</v>
      </c>
      <c r="E174" s="30">
        <v>29.93</v>
      </c>
      <c r="F174" s="30">
        <v>29.71</v>
      </c>
      <c r="G174" s="30">
        <v>32.38</v>
      </c>
      <c r="H174" s="30">
        <v>38.65</v>
      </c>
      <c r="I174" s="30">
        <v>41.75</v>
      </c>
      <c r="J174" s="30">
        <v>49.44</v>
      </c>
      <c r="K174" s="30">
        <v>71.5</v>
      </c>
      <c r="L174" s="30">
        <v>75</v>
      </c>
      <c r="M174" s="30">
        <v>73.75</v>
      </c>
      <c r="N174" s="30">
        <v>65</v>
      </c>
      <c r="O174" s="30">
        <v>54.25</v>
      </c>
      <c r="P174" s="30">
        <f t="shared" si="4"/>
        <v>49.3325</v>
      </c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2:33" s="12" customFormat="1" ht="15.75" customHeight="1">
      <c r="B175" s="15"/>
      <c r="C175" s="29" t="s">
        <v>101</v>
      </c>
      <c r="D175" s="30">
        <v>109.38</v>
      </c>
      <c r="E175" s="30">
        <v>121.5</v>
      </c>
      <c r="F175" s="30">
        <v>123.75</v>
      </c>
      <c r="G175" s="30">
        <v>123.4</v>
      </c>
      <c r="H175" s="30">
        <v>117.75</v>
      </c>
      <c r="I175" s="30">
        <v>117.25</v>
      </c>
      <c r="J175" s="30">
        <v>116.3</v>
      </c>
      <c r="K175" s="30">
        <v>123.83</v>
      </c>
      <c r="L175" s="30">
        <v>134.25</v>
      </c>
      <c r="M175" s="30">
        <v>143.5</v>
      </c>
      <c r="N175" s="30">
        <v>154</v>
      </c>
      <c r="O175" s="30">
        <v>150.5</v>
      </c>
      <c r="P175" s="30">
        <f t="shared" si="4"/>
        <v>127.95083333333332</v>
      </c>
      <c r="Q175" s="12" t="s">
        <v>98</v>
      </c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3:33" s="12" customFormat="1" ht="15.75" customHeight="1" hidden="1">
      <c r="C176" s="29" t="s">
        <v>64</v>
      </c>
      <c r="D176" s="30">
        <v>49.75</v>
      </c>
      <c r="E176" s="30">
        <v>46.5</v>
      </c>
      <c r="F176" s="30">
        <v>54.13</v>
      </c>
      <c r="G176" s="30">
        <v>56.25</v>
      </c>
      <c r="H176" s="30">
        <v>60.5</v>
      </c>
      <c r="I176" s="30">
        <v>61.42</v>
      </c>
      <c r="J176" s="30">
        <v>63</v>
      </c>
      <c r="K176" s="30">
        <v>59.75</v>
      </c>
      <c r="L176" s="30">
        <v>57.17</v>
      </c>
      <c r="M176" s="30">
        <v>52.75</v>
      </c>
      <c r="N176" s="30">
        <v>49.17</v>
      </c>
      <c r="O176" s="30">
        <v>48.17</v>
      </c>
      <c r="P176" s="30">
        <f t="shared" si="4"/>
        <v>54.879999999999995</v>
      </c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1:33" s="12" customFormat="1" ht="15.75" customHeight="1" thickBot="1">
      <c r="A177" s="65"/>
      <c r="B177" s="65"/>
      <c r="C177" s="35" t="s">
        <v>106</v>
      </c>
      <c r="D177" s="36">
        <v>165.63</v>
      </c>
      <c r="E177" s="36">
        <v>173.5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>
        <f t="shared" si="4"/>
        <v>169.565</v>
      </c>
      <c r="Q177" s="12" t="s">
        <v>98</v>
      </c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2:16" s="12" customFormat="1" ht="15.75" customHeight="1" hidden="1">
      <c r="B178" s="33" t="s">
        <v>40</v>
      </c>
      <c r="C178" s="29" t="s">
        <v>71</v>
      </c>
      <c r="D178" s="30">
        <v>48.5</v>
      </c>
      <c r="E178" s="30">
        <v>44.5</v>
      </c>
      <c r="F178" s="30">
        <v>48</v>
      </c>
      <c r="G178" s="30">
        <v>47</v>
      </c>
      <c r="H178" s="30">
        <v>46.25</v>
      </c>
      <c r="I178" s="30">
        <v>45.17</v>
      </c>
      <c r="J178" s="30">
        <v>44</v>
      </c>
      <c r="K178" s="30">
        <v>42.75</v>
      </c>
      <c r="L178" s="30">
        <v>45.5</v>
      </c>
      <c r="M178" s="30">
        <v>44.75</v>
      </c>
      <c r="N178" s="30">
        <v>43.75</v>
      </c>
      <c r="O178" s="30">
        <v>44.25</v>
      </c>
      <c r="P178" s="30">
        <f>AVERAGE(D178:O178)</f>
        <v>45.36833333333334</v>
      </c>
    </row>
    <row r="179" spans="2:16" s="12" customFormat="1" ht="15.75" customHeight="1">
      <c r="B179" s="33" t="s">
        <v>40</v>
      </c>
      <c r="C179" s="29" t="s">
        <v>88</v>
      </c>
      <c r="D179" s="30">
        <v>46.5</v>
      </c>
      <c r="E179" s="30">
        <v>59</v>
      </c>
      <c r="F179" s="30">
        <v>65.5</v>
      </c>
      <c r="G179" s="30">
        <v>63.31</v>
      </c>
      <c r="H179" s="30">
        <v>63</v>
      </c>
      <c r="I179" s="30">
        <v>61.5</v>
      </c>
      <c r="J179" s="30">
        <v>61</v>
      </c>
      <c r="K179" s="30">
        <v>59</v>
      </c>
      <c r="L179" s="43" t="s">
        <v>39</v>
      </c>
      <c r="M179" s="30">
        <v>58.5</v>
      </c>
      <c r="N179" s="30">
        <v>58.5</v>
      </c>
      <c r="O179" s="30">
        <v>56.75</v>
      </c>
      <c r="P179" s="30">
        <f>AVERAGE(D179:O179)</f>
        <v>59.32363636363636</v>
      </c>
    </row>
    <row r="180" spans="2:16" s="12" customFormat="1" ht="15.75" customHeight="1">
      <c r="B180" s="31" t="s">
        <v>80</v>
      </c>
      <c r="C180" s="31" t="s">
        <v>93</v>
      </c>
      <c r="D180" s="39">
        <v>55.12</v>
      </c>
      <c r="E180" s="39">
        <v>54.25</v>
      </c>
      <c r="F180" s="39">
        <v>47.25</v>
      </c>
      <c r="G180" s="39">
        <v>44</v>
      </c>
      <c r="H180" s="39">
        <v>42.83</v>
      </c>
      <c r="I180" s="39" t="s">
        <v>39</v>
      </c>
      <c r="J180" s="39">
        <v>42.5</v>
      </c>
      <c r="K180" s="39">
        <v>41.5</v>
      </c>
      <c r="L180" s="39" t="s">
        <v>39</v>
      </c>
      <c r="M180" s="39" t="s">
        <v>39</v>
      </c>
      <c r="N180" s="39" t="s">
        <v>39</v>
      </c>
      <c r="O180" s="39" t="s">
        <v>39</v>
      </c>
      <c r="P180" s="30">
        <f>AVERAGE(D180:O180)</f>
        <v>46.778571428571425</v>
      </c>
    </row>
    <row r="181" spans="2:16" s="12" customFormat="1" ht="15.75" customHeight="1">
      <c r="B181" s="33"/>
      <c r="C181" s="31" t="s">
        <v>97</v>
      </c>
      <c r="D181" s="39" t="s">
        <v>39</v>
      </c>
      <c r="E181" s="39" t="s">
        <v>39</v>
      </c>
      <c r="F181" s="39" t="s">
        <v>39</v>
      </c>
      <c r="G181" s="39" t="s">
        <v>39</v>
      </c>
      <c r="H181" s="39" t="s">
        <v>39</v>
      </c>
      <c r="I181" s="39" t="s">
        <v>39</v>
      </c>
      <c r="J181" s="39" t="s">
        <v>39</v>
      </c>
      <c r="K181" s="39" t="s">
        <v>39</v>
      </c>
      <c r="L181" s="39" t="s">
        <v>39</v>
      </c>
      <c r="M181" s="39" t="s">
        <v>39</v>
      </c>
      <c r="N181" s="39" t="s">
        <v>39</v>
      </c>
      <c r="O181" s="42" t="s">
        <v>39</v>
      </c>
      <c r="P181" s="30" t="s">
        <v>39</v>
      </c>
    </row>
    <row r="182" spans="2:16" s="12" customFormat="1" ht="15.75" customHeight="1" hidden="1">
      <c r="B182" s="31"/>
      <c r="C182" s="29" t="s">
        <v>21</v>
      </c>
      <c r="D182" s="30">
        <v>47.5</v>
      </c>
      <c r="E182" s="30">
        <v>51.56</v>
      </c>
      <c r="F182" s="30">
        <v>53.75</v>
      </c>
      <c r="G182" s="30">
        <v>55.25</v>
      </c>
      <c r="H182" s="30">
        <v>55.63</v>
      </c>
      <c r="I182" s="30">
        <v>55.63</v>
      </c>
      <c r="J182" s="30">
        <v>55.63</v>
      </c>
      <c r="K182" s="30">
        <v>62.08</v>
      </c>
      <c r="L182" s="30">
        <v>63.13</v>
      </c>
      <c r="M182" s="30">
        <v>61.88</v>
      </c>
      <c r="N182" s="30">
        <v>66.56</v>
      </c>
      <c r="O182" s="30">
        <v>62.38</v>
      </c>
      <c r="P182" s="30">
        <f>AVERAGE(D182:O182)</f>
        <v>57.581666666666656</v>
      </c>
    </row>
    <row r="183" spans="2:16" s="12" customFormat="1" ht="15.75" customHeight="1" hidden="1">
      <c r="B183" s="15"/>
      <c r="C183" s="29" t="s">
        <v>56</v>
      </c>
      <c r="D183" s="30">
        <v>63.13</v>
      </c>
      <c r="E183" s="30">
        <v>78.44</v>
      </c>
      <c r="F183" s="30">
        <v>82</v>
      </c>
      <c r="G183" s="30">
        <v>96.25</v>
      </c>
      <c r="H183" s="30">
        <v>106.56</v>
      </c>
      <c r="I183" s="30">
        <v>107.5</v>
      </c>
      <c r="J183" s="30">
        <v>100</v>
      </c>
      <c r="K183" s="30">
        <v>98.75</v>
      </c>
      <c r="L183" s="30">
        <v>102.5</v>
      </c>
      <c r="M183" s="30">
        <v>103.13</v>
      </c>
      <c r="N183" s="30">
        <v>102.5</v>
      </c>
      <c r="O183" s="30">
        <v>82.5</v>
      </c>
      <c r="P183" s="30">
        <f>AVERAGE(D183:O183)</f>
        <v>93.605</v>
      </c>
    </row>
    <row r="184" spans="2:16" s="12" customFormat="1" ht="15.75" customHeight="1">
      <c r="B184" s="15"/>
      <c r="C184" s="29" t="s">
        <v>99</v>
      </c>
      <c r="D184" s="43" t="s">
        <v>39</v>
      </c>
      <c r="E184" s="43" t="s">
        <v>39</v>
      </c>
      <c r="F184" s="43" t="s">
        <v>39</v>
      </c>
      <c r="G184" s="43" t="s">
        <v>39</v>
      </c>
      <c r="H184" s="43" t="s">
        <v>39</v>
      </c>
      <c r="I184" s="30" t="s">
        <v>100</v>
      </c>
      <c r="J184" s="30"/>
      <c r="K184" s="30" t="s">
        <v>100</v>
      </c>
      <c r="L184" s="30" t="s">
        <v>100</v>
      </c>
      <c r="M184" s="30" t="s">
        <v>100</v>
      </c>
      <c r="N184" s="30" t="s">
        <v>100</v>
      </c>
      <c r="O184" s="30" t="s">
        <v>100</v>
      </c>
      <c r="P184" s="30" t="s">
        <v>39</v>
      </c>
    </row>
    <row r="185" spans="2:16" s="12" customFormat="1" ht="15.75" customHeight="1" hidden="1">
      <c r="B185" s="15"/>
      <c r="C185" s="29" t="s">
        <v>59</v>
      </c>
      <c r="D185" s="30">
        <v>86.25</v>
      </c>
      <c r="E185" s="30">
        <v>80.31</v>
      </c>
      <c r="F185" s="30">
        <v>75.5</v>
      </c>
      <c r="G185" s="30">
        <v>77.81</v>
      </c>
      <c r="H185" s="30">
        <v>81.5</v>
      </c>
      <c r="I185" s="30">
        <v>82.5</v>
      </c>
      <c r="J185" s="30">
        <v>82.5</v>
      </c>
      <c r="K185" s="30">
        <v>82.5</v>
      </c>
      <c r="L185" s="30">
        <v>82.5</v>
      </c>
      <c r="M185" s="30">
        <v>82.5</v>
      </c>
      <c r="N185" s="30">
        <v>70.25</v>
      </c>
      <c r="O185" s="30">
        <v>60</v>
      </c>
      <c r="P185" s="30">
        <f>AVERAGE(D185:O185)</f>
        <v>78.67666666666666</v>
      </c>
    </row>
    <row r="186" spans="2:16" s="12" customFormat="1" ht="15.75" customHeight="1">
      <c r="B186" s="15"/>
      <c r="C186" s="29" t="s">
        <v>101</v>
      </c>
      <c r="D186" s="30" t="s">
        <v>100</v>
      </c>
      <c r="E186" s="30" t="s">
        <v>100</v>
      </c>
      <c r="F186" s="30" t="s">
        <v>100</v>
      </c>
      <c r="G186" s="30" t="s">
        <v>100</v>
      </c>
      <c r="H186" s="30" t="s">
        <v>100</v>
      </c>
      <c r="I186" s="30" t="s">
        <v>100</v>
      </c>
      <c r="J186" s="30" t="s">
        <v>100</v>
      </c>
      <c r="K186" s="30" t="s">
        <v>100</v>
      </c>
      <c r="L186" s="30" t="s">
        <v>100</v>
      </c>
      <c r="M186" s="30" t="s">
        <v>100</v>
      </c>
      <c r="N186" s="30" t="s">
        <v>100</v>
      </c>
      <c r="O186" s="30" t="s">
        <v>100</v>
      </c>
      <c r="P186" s="30"/>
    </row>
    <row r="187" spans="3:33" s="12" customFormat="1" ht="15.75" customHeight="1" hidden="1">
      <c r="C187" s="29" t="s">
        <v>64</v>
      </c>
      <c r="D187" s="30">
        <v>57.5</v>
      </c>
      <c r="E187" s="30">
        <v>50.63</v>
      </c>
      <c r="F187" s="30">
        <v>50</v>
      </c>
      <c r="G187" s="30">
        <v>53.75</v>
      </c>
      <c r="H187" s="30">
        <v>55.31</v>
      </c>
      <c r="I187" s="30">
        <v>53.75</v>
      </c>
      <c r="J187" s="30">
        <v>55.25</v>
      </c>
      <c r="K187" s="30">
        <v>57.5</v>
      </c>
      <c r="L187" s="30">
        <v>58.33</v>
      </c>
      <c r="M187" s="30">
        <v>60.63</v>
      </c>
      <c r="N187" s="30">
        <v>72.92</v>
      </c>
      <c r="O187" s="30">
        <v>84.58</v>
      </c>
      <c r="P187" s="30">
        <f>AVERAGE(D187:O187)</f>
        <v>59.17916666666667</v>
      </c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</row>
    <row r="188" spans="1:33" s="12" customFormat="1" ht="13.5" customHeight="1" thickBot="1">
      <c r="A188" s="65"/>
      <c r="B188" s="65"/>
      <c r="C188" s="35" t="s">
        <v>106</v>
      </c>
      <c r="D188" s="36" t="s">
        <v>100</v>
      </c>
      <c r="E188" s="36" t="s">
        <v>100</v>
      </c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</row>
    <row r="189" spans="2:16" s="12" customFormat="1" ht="15.75" customHeight="1" hidden="1">
      <c r="B189" s="33" t="s">
        <v>41</v>
      </c>
      <c r="C189" s="29" t="s">
        <v>71</v>
      </c>
      <c r="D189" s="30">
        <v>91.25</v>
      </c>
      <c r="E189" s="30">
        <v>90</v>
      </c>
      <c r="F189" s="30">
        <v>87.81</v>
      </c>
      <c r="G189" s="30">
        <v>90.75</v>
      </c>
      <c r="H189" s="30">
        <v>93.91</v>
      </c>
      <c r="I189" s="30">
        <v>100.63</v>
      </c>
      <c r="J189" s="30">
        <v>102.08</v>
      </c>
      <c r="K189" s="30">
        <v>112.81</v>
      </c>
      <c r="L189" s="30">
        <v>112.08</v>
      </c>
      <c r="M189" s="30">
        <v>104.38</v>
      </c>
      <c r="N189" s="30">
        <v>102.5</v>
      </c>
      <c r="O189" s="30">
        <v>104.58</v>
      </c>
      <c r="P189" s="30">
        <f aca="true" t="shared" si="5" ref="P189:P199">AVERAGE(D189:O189)</f>
        <v>99.39833333333333</v>
      </c>
    </row>
    <row r="190" spans="2:16" s="12" customFormat="1" ht="15.75" customHeight="1">
      <c r="B190" s="33" t="s">
        <v>41</v>
      </c>
      <c r="C190" s="29" t="s">
        <v>88</v>
      </c>
      <c r="D190" s="30">
        <v>104.75</v>
      </c>
      <c r="E190" s="30">
        <v>113.14</v>
      </c>
      <c r="F190" s="30">
        <v>116.25</v>
      </c>
      <c r="G190" s="30">
        <v>120</v>
      </c>
      <c r="H190" s="30">
        <v>121.25</v>
      </c>
      <c r="I190" s="30">
        <v>121.25</v>
      </c>
      <c r="J190" s="30">
        <v>117.5</v>
      </c>
      <c r="K190" s="30">
        <v>121.25</v>
      </c>
      <c r="L190" s="30">
        <v>100</v>
      </c>
      <c r="M190" s="30">
        <v>117.92</v>
      </c>
      <c r="N190" s="30">
        <v>116.5</v>
      </c>
      <c r="O190" s="30">
        <v>131.25</v>
      </c>
      <c r="P190" s="30">
        <f t="shared" si="5"/>
        <v>116.755</v>
      </c>
    </row>
    <row r="191" spans="2:17" s="12" customFormat="1" ht="15.75" customHeight="1">
      <c r="B191" s="31" t="s">
        <v>80</v>
      </c>
      <c r="C191" s="31" t="s">
        <v>93</v>
      </c>
      <c r="D191" s="39">
        <v>136.25</v>
      </c>
      <c r="E191" s="39">
        <v>133.75</v>
      </c>
      <c r="F191" s="39">
        <v>130.5</v>
      </c>
      <c r="G191" s="39">
        <v>130.5</v>
      </c>
      <c r="H191" s="39">
        <v>131.58</v>
      </c>
      <c r="I191" s="39">
        <v>107.5</v>
      </c>
      <c r="J191" s="39">
        <v>133.75</v>
      </c>
      <c r="K191" s="39">
        <v>133.75</v>
      </c>
      <c r="L191" s="39">
        <v>96.5</v>
      </c>
      <c r="M191" s="39">
        <v>95.62</v>
      </c>
      <c r="N191" s="39">
        <v>95</v>
      </c>
      <c r="O191" s="39">
        <v>86</v>
      </c>
      <c r="P191" s="30">
        <f t="shared" si="5"/>
        <v>117.55833333333332</v>
      </c>
      <c r="Q191" s="12" t="s">
        <v>96</v>
      </c>
    </row>
    <row r="192" spans="1:17" s="12" customFormat="1" ht="15.75" customHeight="1">
      <c r="A192" s="37"/>
      <c r="B192" s="33"/>
      <c r="C192" s="31" t="s">
        <v>97</v>
      </c>
      <c r="D192" s="39">
        <v>71.62</v>
      </c>
      <c r="E192" s="39">
        <v>72</v>
      </c>
      <c r="F192" s="39">
        <v>75</v>
      </c>
      <c r="G192" s="39">
        <v>80</v>
      </c>
      <c r="H192" s="39">
        <v>75.63</v>
      </c>
      <c r="I192" s="39">
        <v>79.5</v>
      </c>
      <c r="J192" s="39">
        <v>78.13</v>
      </c>
      <c r="K192" s="39">
        <v>86.38</v>
      </c>
      <c r="L192" s="39">
        <v>86.4</v>
      </c>
      <c r="M192" s="39">
        <v>83.38</v>
      </c>
      <c r="N192" s="39">
        <v>87.5</v>
      </c>
      <c r="O192" s="39">
        <v>87.5</v>
      </c>
      <c r="P192" s="30">
        <f t="shared" si="5"/>
        <v>80.25333333333333</v>
      </c>
      <c r="Q192" s="12" t="s">
        <v>98</v>
      </c>
    </row>
    <row r="193" spans="1:16" s="12" customFormat="1" ht="15.75" customHeight="1" hidden="1">
      <c r="A193" s="37"/>
      <c r="B193" s="31"/>
      <c r="C193" s="29" t="s">
        <v>21</v>
      </c>
      <c r="D193" s="30">
        <v>14.65</v>
      </c>
      <c r="E193" s="30">
        <v>14.23</v>
      </c>
      <c r="F193" s="30">
        <v>15.2</v>
      </c>
      <c r="G193" s="30">
        <v>15.6</v>
      </c>
      <c r="H193" s="30">
        <v>15.21</v>
      </c>
      <c r="I193" s="30">
        <v>15.33</v>
      </c>
      <c r="J193" s="30">
        <v>15.7</v>
      </c>
      <c r="K193" s="30">
        <v>17.58</v>
      </c>
      <c r="L193" s="30">
        <v>18</v>
      </c>
      <c r="M193" s="30">
        <v>18.53</v>
      </c>
      <c r="N193" s="30">
        <v>18.34</v>
      </c>
      <c r="O193" s="30">
        <v>22.25</v>
      </c>
      <c r="P193" s="30">
        <f t="shared" si="5"/>
        <v>16.718333333333334</v>
      </c>
    </row>
    <row r="194" spans="1:16" s="12" customFormat="1" ht="15.75" customHeight="1" hidden="1">
      <c r="A194" s="37"/>
      <c r="B194" s="15"/>
      <c r="C194" s="29" t="s">
        <v>56</v>
      </c>
      <c r="D194" s="30">
        <v>23.44</v>
      </c>
      <c r="E194" s="30">
        <v>25.5</v>
      </c>
      <c r="F194" s="30">
        <v>25.18</v>
      </c>
      <c r="G194" s="30">
        <v>25.38</v>
      </c>
      <c r="H194" s="30">
        <v>25.94</v>
      </c>
      <c r="I194" s="30">
        <v>27.7</v>
      </c>
      <c r="J194" s="30">
        <v>30.25</v>
      </c>
      <c r="K194" s="30">
        <v>28.88</v>
      </c>
      <c r="L194" s="30">
        <v>28.73</v>
      </c>
      <c r="M194" s="30">
        <v>32</v>
      </c>
      <c r="N194" s="30">
        <v>32.5</v>
      </c>
      <c r="O194" s="30">
        <v>24.5</v>
      </c>
      <c r="P194" s="30">
        <f t="shared" si="5"/>
        <v>27.5</v>
      </c>
    </row>
    <row r="195" spans="2:17" s="12" customFormat="1" ht="15.75" customHeight="1">
      <c r="B195" s="15"/>
      <c r="C195" s="29" t="s">
        <v>99</v>
      </c>
      <c r="D195" s="30">
        <v>87.37</v>
      </c>
      <c r="E195" s="43">
        <v>84.37</v>
      </c>
      <c r="F195" s="30">
        <v>86.6</v>
      </c>
      <c r="G195" s="30">
        <v>87.5</v>
      </c>
      <c r="H195" s="30">
        <v>87</v>
      </c>
      <c r="I195" s="30">
        <v>85.63</v>
      </c>
      <c r="J195" s="30">
        <v>84.86</v>
      </c>
      <c r="K195" s="30">
        <v>89</v>
      </c>
      <c r="L195" s="30">
        <v>90</v>
      </c>
      <c r="M195" s="30">
        <v>88.8</v>
      </c>
      <c r="N195" s="30">
        <v>86.25</v>
      </c>
      <c r="O195" s="30">
        <v>97.5</v>
      </c>
      <c r="P195" s="30">
        <f t="shared" si="5"/>
        <v>87.90666666666668</v>
      </c>
      <c r="Q195" s="12" t="s">
        <v>98</v>
      </c>
    </row>
    <row r="196" spans="1:16" s="12" customFormat="1" ht="15.75" customHeight="1" hidden="1">
      <c r="A196" s="37"/>
      <c r="B196" s="19"/>
      <c r="C196" s="29" t="s">
        <v>59</v>
      </c>
      <c r="D196" s="30">
        <v>25.25</v>
      </c>
      <c r="E196" s="30">
        <v>23.69</v>
      </c>
      <c r="F196" s="30">
        <v>24.48</v>
      </c>
      <c r="G196" s="30">
        <v>29.56</v>
      </c>
      <c r="H196" s="30">
        <v>31.5</v>
      </c>
      <c r="I196" s="30">
        <v>30.19</v>
      </c>
      <c r="J196" s="30">
        <v>31.19</v>
      </c>
      <c r="K196" s="30">
        <v>30.71</v>
      </c>
      <c r="L196" s="30">
        <v>30.69</v>
      </c>
      <c r="M196" s="30">
        <v>30.22</v>
      </c>
      <c r="N196" s="30">
        <v>31.13</v>
      </c>
      <c r="O196" s="30">
        <v>35</v>
      </c>
      <c r="P196" s="30">
        <f t="shared" si="5"/>
        <v>29.4675</v>
      </c>
    </row>
    <row r="197" spans="2:17" s="12" customFormat="1" ht="15.75" customHeight="1">
      <c r="B197" s="15"/>
      <c r="C197" s="29" t="s">
        <v>101</v>
      </c>
      <c r="D197" s="30">
        <v>97.5</v>
      </c>
      <c r="E197" s="30">
        <v>100</v>
      </c>
      <c r="F197" s="30">
        <v>97.5</v>
      </c>
      <c r="G197" s="30">
        <v>116</v>
      </c>
      <c r="H197" s="30">
        <v>120</v>
      </c>
      <c r="I197" s="30">
        <v>112.5</v>
      </c>
      <c r="J197" s="30">
        <v>111.5</v>
      </c>
      <c r="K197" s="30">
        <v>122.33</v>
      </c>
      <c r="L197" s="30">
        <v>120</v>
      </c>
      <c r="M197" s="30">
        <v>115.4</v>
      </c>
      <c r="N197" s="30">
        <v>105.88</v>
      </c>
      <c r="O197" s="30">
        <v>108.5</v>
      </c>
      <c r="P197" s="30">
        <f t="shared" si="5"/>
        <v>110.59250000000002</v>
      </c>
      <c r="Q197" s="12" t="s">
        <v>98</v>
      </c>
    </row>
    <row r="198" spans="3:33" s="12" customFormat="1" ht="15.75" customHeight="1" hidden="1">
      <c r="C198" s="29" t="s">
        <v>64</v>
      </c>
      <c r="D198" s="30">
        <v>31.03</v>
      </c>
      <c r="E198" s="30">
        <v>31.47</v>
      </c>
      <c r="F198" s="30">
        <v>34.97</v>
      </c>
      <c r="G198" s="30">
        <v>36.44</v>
      </c>
      <c r="H198" s="30">
        <v>35.94</v>
      </c>
      <c r="I198" s="30">
        <v>33.33</v>
      </c>
      <c r="J198" s="30">
        <v>32.19</v>
      </c>
      <c r="K198" s="30">
        <v>31.84</v>
      </c>
      <c r="L198" s="30">
        <v>31.5</v>
      </c>
      <c r="M198" s="30">
        <v>30.88</v>
      </c>
      <c r="N198" s="30">
        <v>30.24</v>
      </c>
      <c r="O198" s="30">
        <v>27.58</v>
      </c>
      <c r="P198" s="30">
        <f t="shared" si="5"/>
        <v>32.284166666666664</v>
      </c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</row>
    <row r="199" spans="1:33" s="12" customFormat="1" ht="15.75" customHeight="1" thickBot="1">
      <c r="A199" s="65"/>
      <c r="B199" s="65"/>
      <c r="C199" s="35" t="s">
        <v>106</v>
      </c>
      <c r="D199" s="36">
        <v>103.13</v>
      </c>
      <c r="E199" s="36">
        <v>140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>
        <f t="shared" si="5"/>
        <v>121.565</v>
      </c>
      <c r="Q199" s="12" t="s">
        <v>98</v>
      </c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</row>
    <row r="200" spans="1:16" s="12" customFormat="1" ht="15.75" customHeight="1" hidden="1">
      <c r="A200" s="37"/>
      <c r="B200" s="33" t="s">
        <v>42</v>
      </c>
      <c r="C200" s="29" t="s">
        <v>71</v>
      </c>
      <c r="D200" s="30">
        <v>29.75</v>
      </c>
      <c r="E200" s="30">
        <v>29.62</v>
      </c>
      <c r="F200" s="30">
        <v>29</v>
      </c>
      <c r="G200" s="30">
        <v>30.35</v>
      </c>
      <c r="H200" s="30">
        <v>30.63</v>
      </c>
      <c r="I200" s="30">
        <v>29.16</v>
      </c>
      <c r="J200" s="30">
        <v>29.92</v>
      </c>
      <c r="K200" s="30">
        <v>33.25</v>
      </c>
      <c r="L200" s="30">
        <v>33.25</v>
      </c>
      <c r="M200" s="30">
        <v>32</v>
      </c>
      <c r="N200" s="30">
        <v>30.19</v>
      </c>
      <c r="O200" s="30">
        <v>29.67</v>
      </c>
      <c r="P200" s="30">
        <f aca="true" t="shared" si="6" ref="P200:P210">AVERAGE(D200:O200)</f>
        <v>30.565833333333334</v>
      </c>
    </row>
    <row r="201" spans="1:16" s="12" customFormat="1" ht="15.75" customHeight="1">
      <c r="A201" s="37"/>
      <c r="B201" s="33" t="s">
        <v>42</v>
      </c>
      <c r="C201" s="29" t="s">
        <v>88</v>
      </c>
      <c r="D201" s="30">
        <v>29.55</v>
      </c>
      <c r="E201" s="30">
        <v>28.63</v>
      </c>
      <c r="F201" s="30">
        <v>28.89</v>
      </c>
      <c r="G201" s="30">
        <v>30.5</v>
      </c>
      <c r="H201" s="30">
        <v>30.42</v>
      </c>
      <c r="I201" s="30">
        <v>29.41</v>
      </c>
      <c r="J201" s="30">
        <v>30.63</v>
      </c>
      <c r="K201" s="30">
        <v>31</v>
      </c>
      <c r="L201" s="30">
        <v>36.12</v>
      </c>
      <c r="M201" s="30">
        <v>31.83</v>
      </c>
      <c r="N201" s="30">
        <v>30.75</v>
      </c>
      <c r="O201" s="30">
        <v>29.13</v>
      </c>
      <c r="P201" s="30">
        <f t="shared" si="6"/>
        <v>30.571666666666662</v>
      </c>
    </row>
    <row r="202" spans="1:17" s="12" customFormat="1" ht="15.75" customHeight="1">
      <c r="A202" s="37"/>
      <c r="B202" s="31" t="s">
        <v>80</v>
      </c>
      <c r="C202" s="31" t="s">
        <v>93</v>
      </c>
      <c r="D202" s="39">
        <v>27</v>
      </c>
      <c r="E202" s="39">
        <v>26.25</v>
      </c>
      <c r="F202" s="39">
        <v>27.25</v>
      </c>
      <c r="G202" s="39">
        <v>27.62</v>
      </c>
      <c r="H202" s="39">
        <v>27.75</v>
      </c>
      <c r="I202" s="39">
        <v>35.12</v>
      </c>
      <c r="J202" s="39">
        <v>27.75</v>
      </c>
      <c r="K202" s="39">
        <v>26.75</v>
      </c>
      <c r="L202" s="39">
        <v>33.5</v>
      </c>
      <c r="M202" s="39">
        <v>33</v>
      </c>
      <c r="N202" s="39">
        <v>33</v>
      </c>
      <c r="O202" s="39">
        <v>33.9</v>
      </c>
      <c r="P202" s="30">
        <f t="shared" si="6"/>
        <v>29.9075</v>
      </c>
      <c r="Q202" s="12" t="s">
        <v>96</v>
      </c>
    </row>
    <row r="203" spans="1:17" s="12" customFormat="1" ht="15.75" customHeight="1">
      <c r="A203" s="37"/>
      <c r="B203" s="33"/>
      <c r="C203" s="31" t="s">
        <v>97</v>
      </c>
      <c r="D203" s="39">
        <v>35.62</v>
      </c>
      <c r="E203" s="39">
        <v>34.25</v>
      </c>
      <c r="F203" s="39">
        <v>34</v>
      </c>
      <c r="G203" s="39">
        <v>34.38</v>
      </c>
      <c r="H203" s="39">
        <v>38.25</v>
      </c>
      <c r="I203" s="39">
        <v>38.9</v>
      </c>
      <c r="J203" s="39">
        <v>33.5</v>
      </c>
      <c r="K203" s="39">
        <v>34.63</v>
      </c>
      <c r="L203" s="39">
        <v>35.9</v>
      </c>
      <c r="M203" s="39">
        <v>35.63</v>
      </c>
      <c r="N203" s="39">
        <v>36.5</v>
      </c>
      <c r="O203" s="39">
        <v>36.5</v>
      </c>
      <c r="P203" s="30">
        <f t="shared" si="6"/>
        <v>35.67166666666667</v>
      </c>
      <c r="Q203" s="12" t="s">
        <v>98</v>
      </c>
    </row>
    <row r="204" spans="1:17" s="12" customFormat="1" ht="15.75" customHeight="1" hidden="1">
      <c r="A204" s="37"/>
      <c r="B204" s="31"/>
      <c r="C204" s="29" t="s">
        <v>21</v>
      </c>
      <c r="D204" s="30">
        <v>14.3</v>
      </c>
      <c r="E204" s="30">
        <v>12.19</v>
      </c>
      <c r="F204" s="30">
        <v>12.63</v>
      </c>
      <c r="G204" s="30">
        <v>15.65</v>
      </c>
      <c r="H204" s="30">
        <v>16.36</v>
      </c>
      <c r="I204" s="30">
        <v>15.33</v>
      </c>
      <c r="J204" s="30">
        <v>15</v>
      </c>
      <c r="K204" s="30">
        <v>20.08</v>
      </c>
      <c r="L204" s="30">
        <v>24.5</v>
      </c>
      <c r="M204" s="30">
        <v>24.5</v>
      </c>
      <c r="N204" s="30">
        <v>24.5</v>
      </c>
      <c r="O204" s="30">
        <v>23.7</v>
      </c>
      <c r="P204" s="30">
        <f t="shared" si="6"/>
        <v>18.22833333333333</v>
      </c>
      <c r="Q204" s="12" t="s">
        <v>98</v>
      </c>
    </row>
    <row r="205" spans="1:17" s="12" customFormat="1" ht="15.75" customHeight="1" hidden="1">
      <c r="A205" s="37"/>
      <c r="B205" s="15"/>
      <c r="C205" s="29" t="s">
        <v>56</v>
      </c>
      <c r="D205" s="30">
        <v>24</v>
      </c>
      <c r="E205" s="30">
        <v>23.88</v>
      </c>
      <c r="F205" s="30">
        <v>25.7</v>
      </c>
      <c r="G205" s="30">
        <v>29.63</v>
      </c>
      <c r="H205" s="30">
        <v>33.13</v>
      </c>
      <c r="I205" s="30">
        <v>42.5</v>
      </c>
      <c r="J205" s="30">
        <v>50</v>
      </c>
      <c r="K205" s="30">
        <v>52.88</v>
      </c>
      <c r="L205" s="30">
        <v>65</v>
      </c>
      <c r="M205" s="30">
        <v>65</v>
      </c>
      <c r="N205" s="30">
        <v>65</v>
      </c>
      <c r="O205" s="30">
        <v>28.5</v>
      </c>
      <c r="P205" s="30">
        <f t="shared" si="6"/>
        <v>42.10166666666667</v>
      </c>
      <c r="Q205" s="12" t="s">
        <v>98</v>
      </c>
    </row>
    <row r="206" spans="2:17" s="12" customFormat="1" ht="15.75" customHeight="1">
      <c r="B206" s="15"/>
      <c r="C206" s="29" t="s">
        <v>99</v>
      </c>
      <c r="D206" s="30">
        <v>36.37</v>
      </c>
      <c r="E206" s="43">
        <v>36.62</v>
      </c>
      <c r="F206" s="30">
        <v>36.4</v>
      </c>
      <c r="G206" s="30">
        <v>36.25</v>
      </c>
      <c r="H206" s="30">
        <v>36</v>
      </c>
      <c r="I206" s="30">
        <v>36</v>
      </c>
      <c r="J206" s="30">
        <v>34.75</v>
      </c>
      <c r="K206" s="30">
        <v>38.55</v>
      </c>
      <c r="L206" s="30">
        <v>39.5</v>
      </c>
      <c r="M206" s="30">
        <v>38.5</v>
      </c>
      <c r="N206" s="30">
        <v>37.75</v>
      </c>
      <c r="O206" s="30">
        <v>38.86</v>
      </c>
      <c r="P206" s="30">
        <f t="shared" si="6"/>
        <v>37.12916666666667</v>
      </c>
      <c r="Q206" s="12" t="s">
        <v>98</v>
      </c>
    </row>
    <row r="207" spans="1:16" s="12" customFormat="1" ht="15.75" customHeight="1" hidden="1">
      <c r="A207" s="37"/>
      <c r="B207" s="19"/>
      <c r="C207" s="29" t="s">
        <v>59</v>
      </c>
      <c r="D207" s="30">
        <v>28.5</v>
      </c>
      <c r="E207" s="30">
        <v>28.5</v>
      </c>
      <c r="F207" s="30">
        <v>28.5</v>
      </c>
      <c r="G207" s="30">
        <v>37.88</v>
      </c>
      <c r="H207" s="30">
        <v>41</v>
      </c>
      <c r="I207" s="30">
        <v>41</v>
      </c>
      <c r="J207" s="30">
        <v>44</v>
      </c>
      <c r="K207" s="30">
        <v>50</v>
      </c>
      <c r="L207" s="30">
        <v>52.5</v>
      </c>
      <c r="M207" s="30">
        <v>52.5</v>
      </c>
      <c r="N207" s="30">
        <v>43.5</v>
      </c>
      <c r="O207" s="30">
        <v>30</v>
      </c>
      <c r="P207" s="30">
        <f t="shared" si="6"/>
        <v>39.82333333333333</v>
      </c>
    </row>
    <row r="208" spans="2:17" s="12" customFormat="1" ht="15.75" customHeight="1">
      <c r="B208" s="15"/>
      <c r="C208" s="29" t="s">
        <v>101</v>
      </c>
      <c r="D208" s="30">
        <v>40.44</v>
      </c>
      <c r="E208" s="30">
        <v>44.7</v>
      </c>
      <c r="F208" s="30">
        <v>48.75</v>
      </c>
      <c r="G208" s="30">
        <v>62.6</v>
      </c>
      <c r="H208" s="30">
        <v>69.13</v>
      </c>
      <c r="I208" s="30">
        <v>66.5</v>
      </c>
      <c r="J208" s="30">
        <v>67.4</v>
      </c>
      <c r="K208" s="30">
        <v>78.17</v>
      </c>
      <c r="L208" s="30">
        <v>76.38</v>
      </c>
      <c r="M208" s="30">
        <v>78.6</v>
      </c>
      <c r="N208" s="30">
        <v>77.25</v>
      </c>
      <c r="O208" s="30">
        <v>71</v>
      </c>
      <c r="P208" s="30">
        <f t="shared" si="6"/>
        <v>65.07666666666667</v>
      </c>
      <c r="Q208" s="12" t="s">
        <v>98</v>
      </c>
    </row>
    <row r="209" spans="1:16" s="12" customFormat="1" ht="15.75" customHeight="1" hidden="1">
      <c r="A209" s="37"/>
      <c r="B209" s="37"/>
      <c r="C209" s="29" t="s">
        <v>64</v>
      </c>
      <c r="D209" s="30">
        <v>19.13</v>
      </c>
      <c r="E209" s="30">
        <v>14.5</v>
      </c>
      <c r="F209" s="30">
        <v>13.5</v>
      </c>
      <c r="G209" s="30">
        <v>13.5</v>
      </c>
      <c r="H209" s="30">
        <v>13.44</v>
      </c>
      <c r="I209" s="30">
        <v>12.5</v>
      </c>
      <c r="J209" s="30">
        <v>12.5</v>
      </c>
      <c r="K209" s="30">
        <v>12.5</v>
      </c>
      <c r="L209" s="30">
        <v>11</v>
      </c>
      <c r="M209" s="30">
        <v>11</v>
      </c>
      <c r="N209" s="30">
        <v>11</v>
      </c>
      <c r="O209" s="30">
        <v>11</v>
      </c>
      <c r="P209" s="30">
        <f t="shared" si="6"/>
        <v>12.964166666666666</v>
      </c>
    </row>
    <row r="210" spans="1:17" s="12" customFormat="1" ht="15.75" customHeight="1" thickBot="1">
      <c r="A210" s="65"/>
      <c r="B210" s="65"/>
      <c r="C210" s="35" t="s">
        <v>106</v>
      </c>
      <c r="D210" s="36">
        <v>61.25</v>
      </c>
      <c r="E210" s="36">
        <v>81</v>
      </c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>
        <f t="shared" si="6"/>
        <v>71.125</v>
      </c>
      <c r="Q210" s="12" t="s">
        <v>98</v>
      </c>
    </row>
    <row r="211" spans="1:16" s="12" customFormat="1" ht="15.75" customHeight="1" hidden="1">
      <c r="A211" s="37"/>
      <c r="B211" s="33" t="s">
        <v>43</v>
      </c>
      <c r="C211" s="29" t="s">
        <v>71</v>
      </c>
      <c r="D211" s="30">
        <v>22.17</v>
      </c>
      <c r="E211" s="30">
        <v>30</v>
      </c>
      <c r="F211" s="30">
        <v>30</v>
      </c>
      <c r="G211" s="30">
        <v>31.5</v>
      </c>
      <c r="H211" s="30">
        <v>42.5</v>
      </c>
      <c r="I211" s="30">
        <v>47.5</v>
      </c>
      <c r="J211" s="30">
        <v>47.5</v>
      </c>
      <c r="K211" s="30">
        <v>52.5</v>
      </c>
      <c r="L211" s="30">
        <v>52.5</v>
      </c>
      <c r="M211" s="30">
        <v>52.5</v>
      </c>
      <c r="N211" s="30">
        <v>48.75</v>
      </c>
      <c r="O211" s="30">
        <v>37.5</v>
      </c>
      <c r="P211" s="30">
        <f aca="true" t="shared" si="7" ref="P211:P221">AVERAGE(D211:O211)</f>
        <v>41.24333333333333</v>
      </c>
    </row>
    <row r="212" spans="1:16" s="12" customFormat="1" ht="15.75" customHeight="1">
      <c r="A212" s="37"/>
      <c r="B212" s="33" t="s">
        <v>43</v>
      </c>
      <c r="C212" s="29" t="s">
        <v>88</v>
      </c>
      <c r="D212" s="30">
        <v>39.5</v>
      </c>
      <c r="E212" s="30">
        <v>44.38</v>
      </c>
      <c r="F212" s="30">
        <v>53.33</v>
      </c>
      <c r="G212" s="30">
        <v>55</v>
      </c>
      <c r="H212" s="30">
        <v>90</v>
      </c>
      <c r="I212" s="30">
        <v>100</v>
      </c>
      <c r="J212" s="30">
        <v>100.63</v>
      </c>
      <c r="K212" s="30">
        <v>97.5</v>
      </c>
      <c r="L212" s="30">
        <v>183.75</v>
      </c>
      <c r="M212" s="30">
        <v>161.67</v>
      </c>
      <c r="N212" s="30">
        <v>137.5</v>
      </c>
      <c r="O212" s="30">
        <v>70.63</v>
      </c>
      <c r="P212" s="30">
        <f t="shared" si="7"/>
        <v>94.49083333333333</v>
      </c>
    </row>
    <row r="213" spans="1:17" s="12" customFormat="1" ht="15.75" customHeight="1">
      <c r="A213" s="37"/>
      <c r="B213" s="31" t="s">
        <v>80</v>
      </c>
      <c r="C213" s="31" t="s">
        <v>93</v>
      </c>
      <c r="D213" s="39">
        <v>50</v>
      </c>
      <c r="E213" s="39">
        <v>50</v>
      </c>
      <c r="F213" s="39">
        <v>47.5</v>
      </c>
      <c r="G213" s="39">
        <v>47.5</v>
      </c>
      <c r="H213" s="39">
        <v>50</v>
      </c>
      <c r="I213" s="39">
        <v>55.38</v>
      </c>
      <c r="J213" s="39">
        <v>47.5</v>
      </c>
      <c r="K213" s="39">
        <v>85</v>
      </c>
      <c r="L213" s="39">
        <v>48.5</v>
      </c>
      <c r="M213" s="39">
        <v>40.62</v>
      </c>
      <c r="N213" s="39">
        <v>18.62</v>
      </c>
      <c r="O213" s="39">
        <v>15.2</v>
      </c>
      <c r="P213" s="30">
        <f t="shared" si="7"/>
        <v>46.318333333333335</v>
      </c>
      <c r="Q213" s="67" t="s">
        <v>96</v>
      </c>
    </row>
    <row r="214" spans="1:17" s="12" customFormat="1" ht="15.75" customHeight="1">
      <c r="A214" s="37"/>
      <c r="B214" s="33"/>
      <c r="C214" s="31" t="s">
        <v>97</v>
      </c>
      <c r="D214" s="39">
        <v>16.12</v>
      </c>
      <c r="E214" s="39">
        <v>13</v>
      </c>
      <c r="F214" s="39">
        <v>16.8</v>
      </c>
      <c r="G214" s="39">
        <v>16.5</v>
      </c>
      <c r="H214" s="39">
        <v>16.38</v>
      </c>
      <c r="I214" s="39">
        <v>15.5</v>
      </c>
      <c r="J214" s="39">
        <v>16</v>
      </c>
      <c r="K214" s="39">
        <v>16</v>
      </c>
      <c r="L214" s="39">
        <v>15.4</v>
      </c>
      <c r="M214" s="39">
        <v>15.13</v>
      </c>
      <c r="N214" s="39">
        <v>23.38</v>
      </c>
      <c r="O214" s="39">
        <v>17.2</v>
      </c>
      <c r="P214" s="30">
        <f t="shared" si="7"/>
        <v>16.450833333333332</v>
      </c>
      <c r="Q214" s="67" t="s">
        <v>98</v>
      </c>
    </row>
    <row r="215" spans="1:16" s="12" customFormat="1" ht="15.75" customHeight="1" hidden="1">
      <c r="A215" s="37"/>
      <c r="B215" s="31"/>
      <c r="C215" s="29" t="s">
        <v>21</v>
      </c>
      <c r="D215" s="30">
        <v>152.5</v>
      </c>
      <c r="E215" s="30">
        <v>152.5</v>
      </c>
      <c r="F215" s="30">
        <v>171.25</v>
      </c>
      <c r="G215" s="30">
        <v>167.5</v>
      </c>
      <c r="H215" s="30">
        <v>167.5</v>
      </c>
      <c r="I215" s="30">
        <v>174.5</v>
      </c>
      <c r="J215" s="30">
        <v>185</v>
      </c>
      <c r="K215" s="30">
        <v>185</v>
      </c>
      <c r="L215" s="30">
        <v>212.5</v>
      </c>
      <c r="M215" s="30">
        <v>212.5</v>
      </c>
      <c r="N215" s="30">
        <v>214.38</v>
      </c>
      <c r="O215" s="30">
        <v>215</v>
      </c>
      <c r="P215" s="30">
        <f t="shared" si="7"/>
        <v>184.1775</v>
      </c>
    </row>
    <row r="216" spans="2:16" s="12" customFormat="1" ht="15.75" customHeight="1" hidden="1">
      <c r="B216" s="15"/>
      <c r="C216" s="29" t="s">
        <v>56</v>
      </c>
      <c r="D216" s="30">
        <v>215</v>
      </c>
      <c r="E216" s="30">
        <v>217</v>
      </c>
      <c r="F216" s="30">
        <v>218</v>
      </c>
      <c r="G216" s="30">
        <v>218</v>
      </c>
      <c r="H216" s="30">
        <v>182</v>
      </c>
      <c r="I216" s="30">
        <v>170</v>
      </c>
      <c r="J216" s="30">
        <v>170</v>
      </c>
      <c r="K216" s="30">
        <v>175</v>
      </c>
      <c r="L216" s="30">
        <v>198</v>
      </c>
      <c r="M216" s="30">
        <v>210</v>
      </c>
      <c r="N216" s="30">
        <v>210</v>
      </c>
      <c r="O216" s="30">
        <v>217</v>
      </c>
      <c r="P216" s="30">
        <f t="shared" si="7"/>
        <v>200</v>
      </c>
    </row>
    <row r="217" spans="2:17" s="12" customFormat="1" ht="15.75" customHeight="1">
      <c r="B217" s="15"/>
      <c r="C217" s="29" t="s">
        <v>99</v>
      </c>
      <c r="D217" s="30">
        <v>31.37</v>
      </c>
      <c r="E217" s="43">
        <v>30.37</v>
      </c>
      <c r="F217" s="30">
        <v>32.1</v>
      </c>
      <c r="G217" s="30">
        <v>30</v>
      </c>
      <c r="H217" s="30">
        <v>32</v>
      </c>
      <c r="I217" s="30">
        <v>36.13</v>
      </c>
      <c r="J217" s="30">
        <v>33.38</v>
      </c>
      <c r="K217" s="30">
        <v>57.5</v>
      </c>
      <c r="L217" s="30">
        <v>56</v>
      </c>
      <c r="M217" s="30">
        <v>52.5</v>
      </c>
      <c r="N217" s="30">
        <v>31.88</v>
      </c>
      <c r="O217" s="30">
        <v>38.66</v>
      </c>
      <c r="P217" s="30">
        <f t="shared" si="7"/>
        <v>38.490833333333335</v>
      </c>
      <c r="Q217" s="12" t="s">
        <v>98</v>
      </c>
    </row>
    <row r="218" spans="2:16" s="12" customFormat="1" ht="15.75" customHeight="1" hidden="1">
      <c r="B218" s="15"/>
      <c r="C218" s="29" t="s">
        <v>59</v>
      </c>
      <c r="D218" s="30">
        <v>260</v>
      </c>
      <c r="E218" s="30">
        <v>276.5</v>
      </c>
      <c r="F218" s="30">
        <v>288</v>
      </c>
      <c r="G218" s="30">
        <v>302.62</v>
      </c>
      <c r="H218" s="30">
        <v>326</v>
      </c>
      <c r="I218" s="30">
        <v>330</v>
      </c>
      <c r="J218" s="30">
        <v>341.25</v>
      </c>
      <c r="K218" s="30">
        <v>355</v>
      </c>
      <c r="L218" s="30">
        <v>415</v>
      </c>
      <c r="M218" s="30">
        <v>415</v>
      </c>
      <c r="N218" s="30">
        <v>445</v>
      </c>
      <c r="O218" s="30">
        <v>445</v>
      </c>
      <c r="P218" s="30">
        <f t="shared" si="7"/>
        <v>349.9475</v>
      </c>
    </row>
    <row r="219" spans="2:17" s="12" customFormat="1" ht="15.75" customHeight="1">
      <c r="B219" s="15"/>
      <c r="C219" s="29" t="s">
        <v>101</v>
      </c>
      <c r="D219" s="30">
        <v>33.38</v>
      </c>
      <c r="E219" s="30">
        <v>43</v>
      </c>
      <c r="F219" s="30">
        <v>41.38</v>
      </c>
      <c r="G219" s="30">
        <v>44.7</v>
      </c>
      <c r="H219" s="30">
        <v>53.13</v>
      </c>
      <c r="I219" s="30">
        <v>51.25</v>
      </c>
      <c r="J219" s="30">
        <v>48.7</v>
      </c>
      <c r="K219" s="30">
        <v>48.17</v>
      </c>
      <c r="L219" s="30">
        <v>41.25</v>
      </c>
      <c r="M219" s="30">
        <v>46.3</v>
      </c>
      <c r="N219" s="30">
        <v>56.25</v>
      </c>
      <c r="O219" s="30">
        <v>43.9</v>
      </c>
      <c r="P219" s="30">
        <f t="shared" si="7"/>
        <v>45.95083333333333</v>
      </c>
      <c r="Q219" s="12" t="s">
        <v>98</v>
      </c>
    </row>
    <row r="220" spans="1:16" s="12" customFormat="1" ht="15.75" customHeight="1" hidden="1">
      <c r="A220" s="37"/>
      <c r="B220" s="37"/>
      <c r="C220" s="29" t="s">
        <v>64</v>
      </c>
      <c r="D220" s="30">
        <v>445</v>
      </c>
      <c r="E220" s="30">
        <v>445</v>
      </c>
      <c r="F220" s="30">
        <v>505</v>
      </c>
      <c r="G220" s="30">
        <v>525</v>
      </c>
      <c r="H220" s="30">
        <v>525</v>
      </c>
      <c r="I220" s="30">
        <v>576.66</v>
      </c>
      <c r="J220" s="30">
        <v>575</v>
      </c>
      <c r="K220" s="30">
        <v>575</v>
      </c>
      <c r="L220" s="30">
        <v>575</v>
      </c>
      <c r="M220" s="30">
        <v>575</v>
      </c>
      <c r="N220" s="30">
        <v>540</v>
      </c>
      <c r="O220" s="30">
        <v>458.33</v>
      </c>
      <c r="P220" s="30">
        <f t="shared" si="7"/>
        <v>526.6658333333334</v>
      </c>
    </row>
    <row r="221" spans="1:17" s="12" customFormat="1" ht="15.75" customHeight="1" thickBot="1">
      <c r="A221" s="65"/>
      <c r="B221" s="65"/>
      <c r="C221" s="35" t="s">
        <v>106</v>
      </c>
      <c r="D221" s="36">
        <v>40.63</v>
      </c>
      <c r="E221" s="36">
        <v>46.5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>
        <f t="shared" si="7"/>
        <v>43.565</v>
      </c>
      <c r="Q221" s="12" t="s">
        <v>98</v>
      </c>
    </row>
    <row r="222" spans="1:16" s="12" customFormat="1" ht="15.75" customHeight="1" hidden="1">
      <c r="A222" s="37"/>
      <c r="B222" s="33" t="s">
        <v>44</v>
      </c>
      <c r="C222" s="29" t="s">
        <v>71</v>
      </c>
      <c r="D222" s="30">
        <v>475</v>
      </c>
      <c r="E222" s="30">
        <v>435</v>
      </c>
      <c r="F222" s="30">
        <v>439.75</v>
      </c>
      <c r="G222" s="30">
        <v>445</v>
      </c>
      <c r="H222" s="30">
        <v>445</v>
      </c>
      <c r="I222" s="30">
        <v>398.33</v>
      </c>
      <c r="J222" s="30">
        <v>308.33</v>
      </c>
      <c r="K222" s="30">
        <v>315</v>
      </c>
      <c r="L222" s="30">
        <v>282</v>
      </c>
      <c r="M222" s="30">
        <v>306</v>
      </c>
      <c r="N222" s="30">
        <v>355</v>
      </c>
      <c r="O222" s="30">
        <v>341.67</v>
      </c>
      <c r="P222" s="30">
        <f aca="true" t="shared" si="8" ref="P222:P229">AVERAGE(D222:O222)</f>
        <v>378.84</v>
      </c>
    </row>
    <row r="223" spans="1:16" s="12" customFormat="1" ht="15.75" customHeight="1">
      <c r="A223" s="37"/>
      <c r="B223" s="33" t="s">
        <v>44</v>
      </c>
      <c r="C223" s="29" t="s">
        <v>88</v>
      </c>
      <c r="D223" s="30">
        <v>309</v>
      </c>
      <c r="E223" s="30">
        <v>305</v>
      </c>
      <c r="F223" s="30">
        <v>305</v>
      </c>
      <c r="G223" s="30">
        <v>295</v>
      </c>
      <c r="H223" s="30">
        <v>255</v>
      </c>
      <c r="I223" s="30">
        <v>268.33</v>
      </c>
      <c r="J223" s="30">
        <v>295</v>
      </c>
      <c r="K223" s="30">
        <v>295</v>
      </c>
      <c r="L223" s="30">
        <v>237.5</v>
      </c>
      <c r="M223" s="30">
        <v>285</v>
      </c>
      <c r="N223" s="30">
        <v>295</v>
      </c>
      <c r="O223" s="30">
        <v>250</v>
      </c>
      <c r="P223" s="30">
        <f t="shared" si="8"/>
        <v>282.9025</v>
      </c>
    </row>
    <row r="224" spans="1:17" s="12" customFormat="1" ht="15.75" customHeight="1">
      <c r="A224" s="37"/>
      <c r="B224" s="31" t="s">
        <v>80</v>
      </c>
      <c r="C224" s="31" t="s">
        <v>93</v>
      </c>
      <c r="D224" s="39">
        <v>235</v>
      </c>
      <c r="E224" s="39">
        <v>235</v>
      </c>
      <c r="F224" s="39">
        <v>227.5</v>
      </c>
      <c r="G224" s="39">
        <v>227.5</v>
      </c>
      <c r="H224" s="39">
        <v>227.5</v>
      </c>
      <c r="I224" s="39">
        <v>165</v>
      </c>
      <c r="J224" s="39">
        <v>227.5</v>
      </c>
      <c r="K224" s="39">
        <v>227.5</v>
      </c>
      <c r="L224" s="39">
        <v>158</v>
      </c>
      <c r="M224" s="39">
        <v>176.25</v>
      </c>
      <c r="N224" s="39">
        <v>186.25</v>
      </c>
      <c r="O224" s="39">
        <v>226</v>
      </c>
      <c r="P224" s="30">
        <f t="shared" si="8"/>
        <v>209.91666666666666</v>
      </c>
      <c r="Q224" s="12" t="s">
        <v>96</v>
      </c>
    </row>
    <row r="225" spans="1:17" s="12" customFormat="1" ht="15.75" customHeight="1">
      <c r="A225" s="37"/>
      <c r="B225" s="33"/>
      <c r="C225" s="31" t="s">
        <v>97</v>
      </c>
      <c r="D225" s="39">
        <v>247.5</v>
      </c>
      <c r="E225" s="39">
        <v>293.75</v>
      </c>
      <c r="F225" s="39">
        <v>343</v>
      </c>
      <c r="G225" s="39">
        <v>335</v>
      </c>
      <c r="H225" s="39">
        <v>360</v>
      </c>
      <c r="I225" s="39">
        <v>357</v>
      </c>
      <c r="J225" s="39">
        <v>348.75</v>
      </c>
      <c r="K225" s="39">
        <v>341.25</v>
      </c>
      <c r="L225" s="39">
        <v>344</v>
      </c>
      <c r="M225" s="39">
        <v>373.78</v>
      </c>
      <c r="N225" s="39">
        <v>370</v>
      </c>
      <c r="O225" s="39">
        <v>370</v>
      </c>
      <c r="P225" s="30">
        <f t="shared" si="8"/>
        <v>340.3358333333333</v>
      </c>
      <c r="Q225" s="12" t="s">
        <v>98</v>
      </c>
    </row>
    <row r="226" spans="1:16" s="12" customFormat="1" ht="15.75" customHeight="1" hidden="1">
      <c r="A226" s="41"/>
      <c r="B226" s="31"/>
      <c r="C226" s="29" t="s">
        <v>21</v>
      </c>
      <c r="D226" s="30">
        <v>44.9</v>
      </c>
      <c r="E226" s="30">
        <v>44.38</v>
      </c>
      <c r="F226" s="30">
        <v>51</v>
      </c>
      <c r="G226" s="30">
        <v>57.15</v>
      </c>
      <c r="H226" s="30">
        <v>50.88</v>
      </c>
      <c r="I226" s="30">
        <v>48.15</v>
      </c>
      <c r="J226" s="30">
        <v>47.25</v>
      </c>
      <c r="K226" s="30">
        <v>44.08</v>
      </c>
      <c r="L226" s="30">
        <v>41.8</v>
      </c>
      <c r="M226" s="30">
        <v>40.25</v>
      </c>
      <c r="N226" s="30">
        <v>43</v>
      </c>
      <c r="O226" s="30">
        <v>44.4</v>
      </c>
      <c r="P226" s="30">
        <f t="shared" si="8"/>
        <v>46.43666666666666</v>
      </c>
    </row>
    <row r="227" spans="2:16" s="12" customFormat="1" ht="15.75" customHeight="1" hidden="1">
      <c r="B227" s="31"/>
      <c r="C227" s="29" t="s">
        <v>56</v>
      </c>
      <c r="D227" s="30">
        <v>45.13</v>
      </c>
      <c r="E227" s="30">
        <v>44.88</v>
      </c>
      <c r="F227" s="30">
        <v>44.8</v>
      </c>
      <c r="G227" s="30">
        <v>47.5</v>
      </c>
      <c r="H227" s="30">
        <v>50.5</v>
      </c>
      <c r="I227" s="30">
        <v>53.1</v>
      </c>
      <c r="J227" s="30">
        <v>54.5</v>
      </c>
      <c r="K227" s="30">
        <v>47.06</v>
      </c>
      <c r="L227" s="30">
        <v>52.8</v>
      </c>
      <c r="M227" s="30">
        <v>60.63</v>
      </c>
      <c r="N227" s="30">
        <v>67.5</v>
      </c>
      <c r="O227" s="30">
        <v>74.4</v>
      </c>
      <c r="P227" s="30">
        <f t="shared" si="8"/>
        <v>53.56666666666667</v>
      </c>
    </row>
    <row r="228" spans="2:17" s="12" customFormat="1" ht="15.75" customHeight="1">
      <c r="B228" s="31"/>
      <c r="C228" s="29" t="s">
        <v>99</v>
      </c>
      <c r="D228" s="30">
        <v>372.5</v>
      </c>
      <c r="E228" s="43">
        <v>348.75</v>
      </c>
      <c r="F228" s="30">
        <v>370</v>
      </c>
      <c r="G228" s="30">
        <v>375</v>
      </c>
      <c r="H228" s="30">
        <v>391.5</v>
      </c>
      <c r="I228" s="30">
        <v>383.13</v>
      </c>
      <c r="J228" s="30">
        <v>363.13</v>
      </c>
      <c r="K228" s="30">
        <v>406</v>
      </c>
      <c r="L228" s="30">
        <v>402.5</v>
      </c>
      <c r="M228" s="30">
        <v>363</v>
      </c>
      <c r="N228" s="30">
        <v>345</v>
      </c>
      <c r="O228" s="30">
        <v>335</v>
      </c>
      <c r="P228" s="30">
        <f t="shared" si="8"/>
        <v>371.2925</v>
      </c>
      <c r="Q228" s="12" t="s">
        <v>98</v>
      </c>
    </row>
    <row r="229" spans="1:16" s="12" customFormat="1" ht="15.75" customHeight="1" hidden="1">
      <c r="A229" s="37"/>
      <c r="B229" s="19"/>
      <c r="C229" s="29" t="s">
        <v>59</v>
      </c>
      <c r="D229" s="30">
        <v>79.5</v>
      </c>
      <c r="E229" s="30">
        <v>80</v>
      </c>
      <c r="F229" s="30">
        <v>79</v>
      </c>
      <c r="G229" s="30">
        <v>79</v>
      </c>
      <c r="H229" s="30">
        <v>76.4</v>
      </c>
      <c r="I229" s="30">
        <v>68.75</v>
      </c>
      <c r="J229" s="30">
        <v>62.75</v>
      </c>
      <c r="K229" s="30">
        <v>59.5</v>
      </c>
      <c r="L229" s="30">
        <v>61.25</v>
      </c>
      <c r="M229" s="30">
        <v>58.75</v>
      </c>
      <c r="N229" s="30">
        <v>60.6</v>
      </c>
      <c r="O229" s="30">
        <v>61.25</v>
      </c>
      <c r="P229" s="30">
        <f t="shared" si="8"/>
        <v>68.89583333333333</v>
      </c>
    </row>
    <row r="230" spans="1:16" s="12" customFormat="1" ht="15.75" customHeight="1" hidden="1">
      <c r="A230" s="37"/>
      <c r="B230" s="31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12" customFormat="1" ht="15.75" customHeight="1" hidden="1">
      <c r="A231" s="37"/>
      <c r="B231" s="33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12" customFormat="1" ht="15.75" customHeight="1" hidden="1">
      <c r="A232" s="37"/>
      <c r="B232" s="33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2:17" s="12" customFormat="1" ht="15.75" customHeight="1">
      <c r="B233" s="33"/>
      <c r="C233" s="29" t="s">
        <v>101</v>
      </c>
      <c r="D233" s="30">
        <v>338.75</v>
      </c>
      <c r="E233" s="30">
        <v>335</v>
      </c>
      <c r="F233" s="30">
        <v>335</v>
      </c>
      <c r="G233" s="30">
        <v>355</v>
      </c>
      <c r="H233" s="30">
        <v>338.75</v>
      </c>
      <c r="I233" s="30">
        <v>337.5</v>
      </c>
      <c r="J233" s="30">
        <v>333</v>
      </c>
      <c r="K233" s="30">
        <v>344.17</v>
      </c>
      <c r="L233" s="30">
        <v>356.25</v>
      </c>
      <c r="M233" s="30">
        <v>356</v>
      </c>
      <c r="N233" s="30">
        <v>341.88</v>
      </c>
      <c r="O233" s="30">
        <v>342</v>
      </c>
      <c r="P233" s="30">
        <f>AVERAGE(D233:O233)</f>
        <v>342.77500000000003</v>
      </c>
      <c r="Q233" s="12" t="s">
        <v>98</v>
      </c>
    </row>
    <row r="234" spans="1:16" s="12" customFormat="1" ht="15.75" customHeight="1" hidden="1">
      <c r="A234" s="37"/>
      <c r="B234" s="37"/>
      <c r="C234" s="29" t="s">
        <v>64</v>
      </c>
      <c r="D234" s="30">
        <v>60.25</v>
      </c>
      <c r="E234" s="30">
        <v>61</v>
      </c>
      <c r="F234" s="30">
        <v>62.75</v>
      </c>
      <c r="G234" s="30">
        <v>66.5</v>
      </c>
      <c r="H234" s="30">
        <v>67.25</v>
      </c>
      <c r="I234" s="30">
        <v>64.17</v>
      </c>
      <c r="J234" s="30">
        <v>60.63</v>
      </c>
      <c r="K234" s="30">
        <v>61</v>
      </c>
      <c r="L234" s="30">
        <v>63.17</v>
      </c>
      <c r="M234" s="30">
        <v>68.25</v>
      </c>
      <c r="N234" s="30">
        <v>70</v>
      </c>
      <c r="O234" s="30">
        <v>75</v>
      </c>
      <c r="P234" s="30">
        <f>AVERAGE(D234:O234)</f>
        <v>64.9975</v>
      </c>
    </row>
    <row r="235" spans="1:17" s="12" customFormat="1" ht="15.75" customHeight="1" thickBot="1">
      <c r="A235" s="65"/>
      <c r="B235" s="65"/>
      <c r="C235" s="35" t="s">
        <v>106</v>
      </c>
      <c r="D235" s="36">
        <v>313.75</v>
      </c>
      <c r="E235" s="36">
        <v>358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>
        <f>AVERAGE(D235:O235)</f>
        <v>335.875</v>
      </c>
      <c r="Q235" s="12" t="s">
        <v>98</v>
      </c>
    </row>
    <row r="236" spans="1:16" s="12" customFormat="1" ht="15.75" customHeight="1" hidden="1">
      <c r="A236" s="37"/>
      <c r="B236" s="19" t="s">
        <v>89</v>
      </c>
      <c r="C236" s="29" t="s">
        <v>71</v>
      </c>
      <c r="D236" s="30">
        <v>79.17</v>
      </c>
      <c r="E236" s="30">
        <v>74.38</v>
      </c>
      <c r="F236" s="30">
        <v>74.75</v>
      </c>
      <c r="G236" s="30">
        <v>74.9</v>
      </c>
      <c r="H236" s="30">
        <v>82.5</v>
      </c>
      <c r="I236" s="30">
        <v>80</v>
      </c>
      <c r="J236" s="30">
        <v>81.67</v>
      </c>
      <c r="K236" s="30">
        <v>114.38</v>
      </c>
      <c r="L236" s="30">
        <v>102.5</v>
      </c>
      <c r="M236" s="30">
        <v>126.5</v>
      </c>
      <c r="N236" s="30">
        <v>115.62</v>
      </c>
      <c r="O236" s="30">
        <v>125.83</v>
      </c>
      <c r="P236" s="30">
        <f aca="true" t="shared" si="9" ref="P236:P245">AVERAGE(D236:O236)</f>
        <v>94.35000000000001</v>
      </c>
    </row>
    <row r="237" spans="1:16" s="12" customFormat="1" ht="15.75" customHeight="1">
      <c r="A237" s="37"/>
      <c r="B237" s="19" t="s">
        <v>89</v>
      </c>
      <c r="C237" s="29" t="s">
        <v>88</v>
      </c>
      <c r="D237" s="30">
        <v>137</v>
      </c>
      <c r="E237" s="30">
        <v>154.38</v>
      </c>
      <c r="F237" s="30">
        <v>185.83</v>
      </c>
      <c r="G237" s="30">
        <v>195</v>
      </c>
      <c r="H237" s="30">
        <v>185.83</v>
      </c>
      <c r="I237" s="30">
        <v>186.67</v>
      </c>
      <c r="J237" s="30">
        <v>185</v>
      </c>
      <c r="K237" s="30">
        <v>185</v>
      </c>
      <c r="L237" s="30">
        <v>136.25</v>
      </c>
      <c r="M237" s="30">
        <v>156.673</v>
      </c>
      <c r="N237" s="30">
        <v>170</v>
      </c>
      <c r="O237" s="30">
        <v>165</v>
      </c>
      <c r="P237" s="30">
        <f t="shared" si="9"/>
        <v>170.21941666666666</v>
      </c>
    </row>
    <row r="238" spans="1:17" s="12" customFormat="1" ht="15.75" customHeight="1">
      <c r="A238" s="37"/>
      <c r="B238" s="31" t="s">
        <v>80</v>
      </c>
      <c r="C238" s="31" t="s">
        <v>93</v>
      </c>
      <c r="D238" s="39">
        <v>157.5</v>
      </c>
      <c r="E238" s="39">
        <v>145</v>
      </c>
      <c r="F238" s="39">
        <v>155</v>
      </c>
      <c r="G238" s="39">
        <v>156.25</v>
      </c>
      <c r="H238" s="39">
        <v>160</v>
      </c>
      <c r="I238" s="39">
        <v>173.75</v>
      </c>
      <c r="J238" s="39">
        <v>142.5</v>
      </c>
      <c r="K238" s="39">
        <v>142.5</v>
      </c>
      <c r="L238" s="39">
        <v>124</v>
      </c>
      <c r="M238" s="39">
        <v>120</v>
      </c>
      <c r="N238" s="39">
        <v>110</v>
      </c>
      <c r="O238" s="39">
        <v>104.5</v>
      </c>
      <c r="P238" s="30">
        <f t="shared" si="9"/>
        <v>140.91666666666666</v>
      </c>
      <c r="Q238" s="12" t="s">
        <v>96</v>
      </c>
    </row>
    <row r="239" spans="1:17" s="12" customFormat="1" ht="15.75" customHeight="1">
      <c r="A239" s="37"/>
      <c r="B239" s="33"/>
      <c r="C239" s="31" t="s">
        <v>97</v>
      </c>
      <c r="D239" s="39">
        <v>84.38</v>
      </c>
      <c r="E239" s="39">
        <v>90</v>
      </c>
      <c r="F239" s="39">
        <v>90</v>
      </c>
      <c r="G239" s="39">
        <v>90</v>
      </c>
      <c r="H239" s="39">
        <v>85.5</v>
      </c>
      <c r="I239" s="39">
        <v>86.4</v>
      </c>
      <c r="J239" s="39">
        <v>88.75</v>
      </c>
      <c r="K239" s="39">
        <v>103.13</v>
      </c>
      <c r="L239" s="39">
        <f>AVERAGE(90,110,100,120,70,90,70,90,80,100)</f>
        <v>92</v>
      </c>
      <c r="M239" s="39">
        <v>83.25</v>
      </c>
      <c r="N239" s="39">
        <v>83.75</v>
      </c>
      <c r="O239" s="39">
        <v>90</v>
      </c>
      <c r="P239" s="30">
        <f t="shared" si="9"/>
        <v>88.92999999999999</v>
      </c>
      <c r="Q239" s="12" t="s">
        <v>98</v>
      </c>
    </row>
    <row r="240" spans="1:17" s="12" customFormat="1" ht="15.75" customHeight="1" hidden="1">
      <c r="A240" s="37"/>
      <c r="B240" s="31"/>
      <c r="C240" s="29" t="s">
        <v>21</v>
      </c>
      <c r="D240" s="30">
        <v>27.13</v>
      </c>
      <c r="E240" s="30">
        <v>26.56</v>
      </c>
      <c r="F240" s="30">
        <v>25.75</v>
      </c>
      <c r="G240" s="30">
        <v>26</v>
      </c>
      <c r="H240" s="30">
        <v>25.81</v>
      </c>
      <c r="I240" s="30">
        <v>24.7</v>
      </c>
      <c r="J240" s="30">
        <v>24.75</v>
      </c>
      <c r="K240" s="30">
        <v>25.42</v>
      </c>
      <c r="L240" s="30">
        <v>25.9</v>
      </c>
      <c r="M240" s="30">
        <v>26.22</v>
      </c>
      <c r="N240" s="30">
        <v>26.13</v>
      </c>
      <c r="O240" s="30">
        <v>25.95</v>
      </c>
      <c r="P240" s="30">
        <f t="shared" si="9"/>
        <v>25.86</v>
      </c>
      <c r="Q240" s="12" t="s">
        <v>98</v>
      </c>
    </row>
    <row r="241" spans="2:17" s="12" customFormat="1" ht="15.75" customHeight="1" hidden="1">
      <c r="B241" s="15"/>
      <c r="C241" s="29" t="s">
        <v>56</v>
      </c>
      <c r="D241" s="30">
        <v>27.16</v>
      </c>
      <c r="E241" s="30">
        <v>28.75</v>
      </c>
      <c r="F241" s="30">
        <v>28.5</v>
      </c>
      <c r="G241" s="30">
        <v>28.88</v>
      </c>
      <c r="H241" s="30">
        <v>30.38</v>
      </c>
      <c r="I241" s="30">
        <v>31.7</v>
      </c>
      <c r="J241" s="30">
        <v>33.5</v>
      </c>
      <c r="K241" s="30">
        <v>32.56</v>
      </c>
      <c r="L241" s="30">
        <v>33.7</v>
      </c>
      <c r="M241" s="30">
        <v>35.31</v>
      </c>
      <c r="N241" s="30">
        <v>37.5</v>
      </c>
      <c r="O241" s="30">
        <v>43.5</v>
      </c>
      <c r="P241" s="30">
        <f t="shared" si="9"/>
        <v>32.62</v>
      </c>
      <c r="Q241" s="12" t="s">
        <v>98</v>
      </c>
    </row>
    <row r="242" spans="2:17" s="12" customFormat="1" ht="15.75" customHeight="1">
      <c r="B242" s="15"/>
      <c r="C242" s="29" t="s">
        <v>99</v>
      </c>
      <c r="D242" s="30">
        <v>95</v>
      </c>
      <c r="E242" s="43">
        <v>105</v>
      </c>
      <c r="F242" s="30">
        <v>99</v>
      </c>
      <c r="G242" s="30">
        <v>97.5</v>
      </c>
      <c r="H242" s="30">
        <v>95.8</v>
      </c>
      <c r="I242" s="30">
        <v>99.75</v>
      </c>
      <c r="J242" s="30">
        <v>86.25</v>
      </c>
      <c r="K242" s="30">
        <v>108</v>
      </c>
      <c r="L242" s="30">
        <v>110</v>
      </c>
      <c r="M242" s="30">
        <v>108</v>
      </c>
      <c r="N242" s="30">
        <v>106.87</v>
      </c>
      <c r="O242" s="30">
        <v>105.63</v>
      </c>
      <c r="P242" s="30">
        <f t="shared" si="9"/>
        <v>101.40000000000002</v>
      </c>
      <c r="Q242" s="12" t="s">
        <v>98</v>
      </c>
    </row>
    <row r="243" spans="2:16" s="12" customFormat="1" ht="15.75" customHeight="1" hidden="1">
      <c r="B243" s="15"/>
      <c r="C243" s="29" t="s">
        <v>59</v>
      </c>
      <c r="D243" s="30">
        <v>44</v>
      </c>
      <c r="E243" s="30">
        <v>44</v>
      </c>
      <c r="F243" s="30">
        <v>42.5</v>
      </c>
      <c r="G243" s="30">
        <v>43.5</v>
      </c>
      <c r="H243" s="30">
        <v>43.05</v>
      </c>
      <c r="I243" s="30">
        <v>41.38</v>
      </c>
      <c r="J243" s="30">
        <v>42.81</v>
      </c>
      <c r="K243" s="30">
        <v>45</v>
      </c>
      <c r="L243" s="30">
        <v>50.25</v>
      </c>
      <c r="M243" s="30">
        <v>49.13</v>
      </c>
      <c r="N243" s="30">
        <v>50.6</v>
      </c>
      <c r="O243" s="30">
        <v>53.88</v>
      </c>
      <c r="P243" s="30">
        <f t="shared" si="9"/>
        <v>45.84166666666667</v>
      </c>
    </row>
    <row r="244" spans="2:17" s="12" customFormat="1" ht="15.75" customHeight="1">
      <c r="B244" s="15"/>
      <c r="C244" s="29" t="s">
        <v>101</v>
      </c>
      <c r="D244" s="30">
        <v>108.12</v>
      </c>
      <c r="E244" s="30">
        <v>110</v>
      </c>
      <c r="F244" s="30">
        <v>110</v>
      </c>
      <c r="G244" s="30">
        <v>131</v>
      </c>
      <c r="H244" s="30">
        <v>163.75</v>
      </c>
      <c r="I244" s="30">
        <v>158.75</v>
      </c>
      <c r="J244" s="30">
        <v>135</v>
      </c>
      <c r="K244" s="30">
        <v>128.33</v>
      </c>
      <c r="L244" s="30">
        <v>130</v>
      </c>
      <c r="M244" s="30">
        <v>145</v>
      </c>
      <c r="N244" s="30">
        <v>141.25</v>
      </c>
      <c r="O244" s="30">
        <v>139</v>
      </c>
      <c r="P244" s="30">
        <f t="shared" si="9"/>
        <v>133.35</v>
      </c>
      <c r="Q244" s="12" t="s">
        <v>98</v>
      </c>
    </row>
    <row r="245" spans="1:16" s="12" customFormat="1" ht="15" customHeight="1" hidden="1">
      <c r="A245" s="37"/>
      <c r="B245" s="37"/>
      <c r="C245" s="29" t="s">
        <v>64</v>
      </c>
      <c r="D245" s="30">
        <v>52</v>
      </c>
      <c r="E245" s="30">
        <v>48.5</v>
      </c>
      <c r="F245" s="30">
        <v>52</v>
      </c>
      <c r="G245" s="30">
        <v>55</v>
      </c>
      <c r="H245" s="30">
        <v>54.38</v>
      </c>
      <c r="I245" s="30">
        <v>52.33</v>
      </c>
      <c r="J245" s="30">
        <v>50.88</v>
      </c>
      <c r="K245" s="30">
        <v>48.75</v>
      </c>
      <c r="L245" s="30">
        <v>47.5</v>
      </c>
      <c r="M245" s="30">
        <v>45.13</v>
      </c>
      <c r="N245" s="30">
        <v>48.67</v>
      </c>
      <c r="O245" s="30">
        <v>50.83</v>
      </c>
      <c r="P245" s="30">
        <f t="shared" si="9"/>
        <v>50.4975</v>
      </c>
    </row>
    <row r="246" spans="1:17" s="12" customFormat="1" ht="15" customHeight="1" thickBot="1">
      <c r="A246" s="65"/>
      <c r="B246" s="65"/>
      <c r="C246" s="35" t="s">
        <v>106</v>
      </c>
      <c r="D246" s="36">
        <v>155</v>
      </c>
      <c r="E246" s="36">
        <v>150</v>
      </c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>
        <f>AVERAGE(D246:O246)</f>
        <v>152.5</v>
      </c>
      <c r="Q246" s="12" t="s">
        <v>98</v>
      </c>
    </row>
    <row r="247" spans="1:16" s="12" customFormat="1" ht="15.75" customHeight="1" hidden="1">
      <c r="A247" s="37"/>
      <c r="B247" s="33" t="s">
        <v>45</v>
      </c>
      <c r="C247" s="29" t="s">
        <v>71</v>
      </c>
      <c r="D247" s="30">
        <v>50.5</v>
      </c>
      <c r="E247" s="30">
        <v>50.63</v>
      </c>
      <c r="F247" s="30">
        <v>51.13</v>
      </c>
      <c r="G247" s="30">
        <v>51.6</v>
      </c>
      <c r="H247" s="30">
        <v>51.88</v>
      </c>
      <c r="I247" s="30">
        <v>51.67</v>
      </c>
      <c r="J247" s="30">
        <v>51.67</v>
      </c>
      <c r="K247" s="30">
        <v>65.25</v>
      </c>
      <c r="L247" s="30">
        <v>65.83</v>
      </c>
      <c r="M247" s="30">
        <v>73.5</v>
      </c>
      <c r="N247" s="30">
        <v>67.5</v>
      </c>
      <c r="O247" s="30">
        <v>64.84</v>
      </c>
      <c r="P247" s="30">
        <f>AVERAGE(D247:O247)</f>
        <v>58</v>
      </c>
    </row>
    <row r="248" spans="1:16" s="12" customFormat="1" ht="15.75" customHeight="1">
      <c r="A248" s="37"/>
      <c r="B248" s="33" t="s">
        <v>45</v>
      </c>
      <c r="C248" s="29" t="s">
        <v>88</v>
      </c>
      <c r="D248" s="30">
        <v>59.9</v>
      </c>
      <c r="E248" s="30">
        <v>57</v>
      </c>
      <c r="F248" s="30">
        <v>58.17</v>
      </c>
      <c r="G248" s="30">
        <v>67.5</v>
      </c>
      <c r="H248" s="30">
        <v>71.17</v>
      </c>
      <c r="I248" s="30">
        <v>65.5</v>
      </c>
      <c r="J248" s="30">
        <v>64.5</v>
      </c>
      <c r="K248" s="30">
        <v>64.5</v>
      </c>
      <c r="L248" s="30" t="s">
        <v>39</v>
      </c>
      <c r="M248" s="30">
        <v>63.83</v>
      </c>
      <c r="N248" s="30">
        <v>62.5</v>
      </c>
      <c r="O248" s="30">
        <v>61.5</v>
      </c>
      <c r="P248" s="30">
        <f>AVERAGE(D248:O248)</f>
        <v>63.27909090909091</v>
      </c>
    </row>
    <row r="249" spans="1:16" s="12" customFormat="1" ht="15.75" customHeight="1">
      <c r="A249" s="37"/>
      <c r="B249" s="31" t="s">
        <v>80</v>
      </c>
      <c r="C249" s="31" t="s">
        <v>93</v>
      </c>
      <c r="D249" s="39">
        <v>55</v>
      </c>
      <c r="E249" s="39">
        <v>50.5</v>
      </c>
      <c r="F249" s="39">
        <v>48.5</v>
      </c>
      <c r="G249" s="39">
        <v>48.5</v>
      </c>
      <c r="H249" s="39">
        <v>48.5</v>
      </c>
      <c r="I249" s="39" t="s">
        <v>39</v>
      </c>
      <c r="J249" s="39">
        <v>48.5</v>
      </c>
      <c r="K249" s="39">
        <v>43.5</v>
      </c>
      <c r="L249" s="39" t="s">
        <v>39</v>
      </c>
      <c r="M249" s="39" t="s">
        <v>39</v>
      </c>
      <c r="N249" s="39" t="s">
        <v>39</v>
      </c>
      <c r="O249" s="39" t="s">
        <v>39</v>
      </c>
      <c r="P249" s="30">
        <f>AVERAGE(D249:O249)</f>
        <v>49</v>
      </c>
    </row>
    <row r="250" spans="1:16" s="12" customFormat="1" ht="15.75" customHeight="1">
      <c r="A250" s="37"/>
      <c r="B250" s="33"/>
      <c r="C250" s="31" t="s">
        <v>97</v>
      </c>
      <c r="D250" s="39" t="s">
        <v>39</v>
      </c>
      <c r="E250" s="39" t="s">
        <v>39</v>
      </c>
      <c r="F250" s="39" t="s">
        <v>39</v>
      </c>
      <c r="G250" s="39" t="s">
        <v>39</v>
      </c>
      <c r="H250" s="39" t="s">
        <v>39</v>
      </c>
      <c r="I250" s="39" t="s">
        <v>39</v>
      </c>
      <c r="J250" s="39" t="s">
        <v>39</v>
      </c>
      <c r="K250" s="39" t="s">
        <v>39</v>
      </c>
      <c r="L250" s="39" t="s">
        <v>39</v>
      </c>
      <c r="M250" s="39" t="s">
        <v>39</v>
      </c>
      <c r="N250" s="39" t="s">
        <v>39</v>
      </c>
      <c r="O250" s="42" t="s">
        <v>39</v>
      </c>
      <c r="P250" s="43" t="s">
        <v>39</v>
      </c>
    </row>
    <row r="251" spans="1:16" s="12" customFormat="1" ht="15.75" customHeight="1" hidden="1">
      <c r="A251" s="37"/>
      <c r="B251" s="31"/>
      <c r="C251" s="29" t="s">
        <v>21</v>
      </c>
      <c r="D251" s="30">
        <v>22.19</v>
      </c>
      <c r="E251" s="30">
        <v>18.68</v>
      </c>
      <c r="F251" s="30">
        <v>22.5</v>
      </c>
      <c r="G251" s="30">
        <v>23.14</v>
      </c>
      <c r="H251" s="30">
        <v>23.44</v>
      </c>
      <c r="I251" s="30">
        <v>23.2</v>
      </c>
      <c r="J251" s="30">
        <v>23.38</v>
      </c>
      <c r="K251" s="30">
        <v>25.31</v>
      </c>
      <c r="L251" s="30">
        <v>25.07</v>
      </c>
      <c r="M251" s="30">
        <v>25.04</v>
      </c>
      <c r="N251" s="30">
        <v>20.39</v>
      </c>
      <c r="O251" s="30">
        <v>22.63</v>
      </c>
      <c r="P251" s="30">
        <f>AVERAGE(D251:O251)</f>
        <v>22.914166666666663</v>
      </c>
    </row>
    <row r="252" spans="1:16" s="12" customFormat="1" ht="15.75" customHeight="1" hidden="1">
      <c r="A252" s="37"/>
      <c r="B252" s="15"/>
      <c r="C252" s="29" t="s">
        <v>56</v>
      </c>
      <c r="D252" s="30">
        <v>24</v>
      </c>
      <c r="E252" s="30">
        <v>24.57</v>
      </c>
      <c r="F252" s="30">
        <v>24.75</v>
      </c>
      <c r="G252" s="30">
        <v>24.29</v>
      </c>
      <c r="H252" s="30">
        <v>25</v>
      </c>
      <c r="I252" s="30">
        <v>24.5</v>
      </c>
      <c r="J252" s="30">
        <v>25</v>
      </c>
      <c r="K252" s="30">
        <v>25.67</v>
      </c>
      <c r="L252" s="30">
        <v>26.46</v>
      </c>
      <c r="M252" s="30">
        <v>26.03</v>
      </c>
      <c r="N252" s="30">
        <v>25.75</v>
      </c>
      <c r="O252" s="30">
        <v>24.55</v>
      </c>
      <c r="P252" s="30">
        <f>AVERAGE(D252:O252)</f>
        <v>25.0475</v>
      </c>
    </row>
    <row r="253" spans="1:16" s="12" customFormat="1" ht="15.75" customHeight="1" hidden="1">
      <c r="A253" s="37"/>
      <c r="B253" s="15"/>
      <c r="C253" s="29" t="s">
        <v>59</v>
      </c>
      <c r="D253" s="30">
        <v>26.61</v>
      </c>
      <c r="E253" s="30">
        <v>25.9</v>
      </c>
      <c r="F253" s="30">
        <v>26.44</v>
      </c>
      <c r="G253" s="30">
        <v>26.41</v>
      </c>
      <c r="H253" s="30">
        <v>25.75</v>
      </c>
      <c r="I253" s="30">
        <v>25.46</v>
      </c>
      <c r="J253" s="30">
        <v>25.61</v>
      </c>
      <c r="K253" s="30">
        <v>26.94</v>
      </c>
      <c r="L253" s="30">
        <v>28.5</v>
      </c>
      <c r="M253" s="30">
        <v>28.38</v>
      </c>
      <c r="N253" s="30">
        <v>28.45</v>
      </c>
      <c r="O253" s="30">
        <v>37.8</v>
      </c>
      <c r="P253" s="30">
        <f>AVERAGE(D253:O253)</f>
        <v>27.6875</v>
      </c>
    </row>
    <row r="254" spans="2:16" s="12" customFormat="1" ht="15.75" customHeight="1">
      <c r="B254" s="15"/>
      <c r="C254" s="29" t="s">
        <v>99</v>
      </c>
      <c r="D254" s="43" t="s">
        <v>39</v>
      </c>
      <c r="E254" s="43" t="s">
        <v>39</v>
      </c>
      <c r="F254" s="43" t="s">
        <v>39</v>
      </c>
      <c r="G254" s="30" t="s">
        <v>100</v>
      </c>
      <c r="H254" s="30" t="s">
        <v>100</v>
      </c>
      <c r="I254" s="30" t="s">
        <v>100</v>
      </c>
      <c r="J254" s="30" t="s">
        <v>100</v>
      </c>
      <c r="K254" s="30" t="s">
        <v>100</v>
      </c>
      <c r="L254" s="30" t="s">
        <v>100</v>
      </c>
      <c r="M254" s="30" t="s">
        <v>100</v>
      </c>
      <c r="N254" s="30" t="s">
        <v>100</v>
      </c>
      <c r="O254" s="30" t="s">
        <v>100</v>
      </c>
      <c r="P254" s="30"/>
    </row>
    <row r="255" spans="2:16" s="12" customFormat="1" ht="15.75" customHeight="1">
      <c r="B255" s="15"/>
      <c r="C255" s="29" t="s">
        <v>101</v>
      </c>
      <c r="D255" s="43" t="s">
        <v>39</v>
      </c>
      <c r="E255" s="43" t="s">
        <v>39</v>
      </c>
      <c r="F255" s="43" t="s">
        <v>39</v>
      </c>
      <c r="G255" s="43" t="s">
        <v>39</v>
      </c>
      <c r="H255" s="30" t="s">
        <v>100</v>
      </c>
      <c r="I255" s="30" t="s">
        <v>100</v>
      </c>
      <c r="J255" s="30" t="s">
        <v>100</v>
      </c>
      <c r="K255" s="30" t="s">
        <v>100</v>
      </c>
      <c r="L255" s="30" t="s">
        <v>100</v>
      </c>
      <c r="M255" s="30" t="s">
        <v>100</v>
      </c>
      <c r="N255" s="30" t="s">
        <v>100</v>
      </c>
      <c r="O255" s="30" t="s">
        <v>100</v>
      </c>
      <c r="P255" s="30"/>
    </row>
    <row r="256" spans="1:16" s="12" customFormat="1" ht="15.75" customHeight="1" thickBot="1">
      <c r="A256" s="65"/>
      <c r="B256" s="17"/>
      <c r="C256" s="35" t="s">
        <v>106</v>
      </c>
      <c r="D256" s="45" t="s">
        <v>39</v>
      </c>
      <c r="E256" s="45" t="s">
        <v>39</v>
      </c>
      <c r="F256" s="45"/>
      <c r="G256" s="45"/>
      <c r="H256" s="36"/>
      <c r="I256" s="36"/>
      <c r="J256" s="36"/>
      <c r="K256" s="36"/>
      <c r="L256" s="36"/>
      <c r="M256" s="36"/>
      <c r="N256" s="36"/>
      <c r="O256" s="36"/>
      <c r="P256" s="36" t="s">
        <v>100</v>
      </c>
    </row>
    <row r="257" spans="1:16" s="12" customFormat="1" ht="15.75" customHeight="1" hidden="1">
      <c r="A257" s="37"/>
      <c r="B257" s="33" t="s">
        <v>46</v>
      </c>
      <c r="C257" s="29" t="s">
        <v>64</v>
      </c>
      <c r="D257" s="30">
        <v>32.42</v>
      </c>
      <c r="E257" s="30">
        <v>32.21</v>
      </c>
      <c r="F257" s="30">
        <v>34.5</v>
      </c>
      <c r="G257" s="30">
        <v>34.83</v>
      </c>
      <c r="H257" s="30">
        <v>33.93</v>
      </c>
      <c r="I257" s="30">
        <v>33.71</v>
      </c>
      <c r="J257" s="30">
        <v>33.5</v>
      </c>
      <c r="K257" s="30">
        <v>34.83</v>
      </c>
      <c r="L257" s="71">
        <v>35.33</v>
      </c>
      <c r="M257" s="30">
        <v>36.21</v>
      </c>
      <c r="N257" s="30">
        <v>33.8</v>
      </c>
      <c r="O257" s="30">
        <v>31.35</v>
      </c>
      <c r="P257" s="30">
        <f aca="true" t="shared" si="10" ref="P257:P268">AVERAGE(D257:O257)</f>
        <v>33.885</v>
      </c>
    </row>
    <row r="258" spans="1:16" s="12" customFormat="1" ht="15.75" customHeight="1" hidden="1">
      <c r="A258" s="37"/>
      <c r="B258" s="31" t="s">
        <v>81</v>
      </c>
      <c r="C258" s="29" t="s">
        <v>71</v>
      </c>
      <c r="D258" s="30">
        <v>32.63</v>
      </c>
      <c r="E258" s="30">
        <v>32.3</v>
      </c>
      <c r="F258" s="30">
        <v>32</v>
      </c>
      <c r="G258" s="30">
        <v>31.5</v>
      </c>
      <c r="H258" s="30">
        <v>32.14</v>
      </c>
      <c r="I258" s="30">
        <v>31.71</v>
      </c>
      <c r="J258" s="30">
        <v>31.33</v>
      </c>
      <c r="K258" s="30">
        <v>34.2</v>
      </c>
      <c r="L258" s="30">
        <v>33.88</v>
      </c>
      <c r="M258" s="30">
        <v>36.08</v>
      </c>
      <c r="N258" s="30">
        <v>30.35</v>
      </c>
      <c r="O258" s="30">
        <v>29</v>
      </c>
      <c r="P258" s="30">
        <f t="shared" si="10"/>
        <v>32.26</v>
      </c>
    </row>
    <row r="259" spans="1:16" s="12" customFormat="1" ht="15.75" customHeight="1">
      <c r="A259" s="37"/>
      <c r="B259" s="33" t="s">
        <v>46</v>
      </c>
      <c r="C259" s="29" t="s">
        <v>88</v>
      </c>
      <c r="D259" s="30">
        <v>29</v>
      </c>
      <c r="E259" s="30">
        <v>28</v>
      </c>
      <c r="F259" s="30">
        <v>28</v>
      </c>
      <c r="G259" s="30">
        <v>29.25</v>
      </c>
      <c r="H259" s="30">
        <v>29.31</v>
      </c>
      <c r="I259" s="30">
        <v>28.5</v>
      </c>
      <c r="J259" s="30">
        <v>28.7</v>
      </c>
      <c r="K259" s="30">
        <v>29.5</v>
      </c>
      <c r="L259" s="30">
        <v>30.06</v>
      </c>
      <c r="M259" s="30">
        <v>30.35</v>
      </c>
      <c r="N259" s="30">
        <v>30.5</v>
      </c>
      <c r="O259" s="30">
        <v>30.5</v>
      </c>
      <c r="P259" s="30">
        <f t="shared" si="10"/>
        <v>29.305833333333336</v>
      </c>
    </row>
    <row r="260" spans="1:16" s="12" customFormat="1" ht="15.75" customHeight="1">
      <c r="A260" s="37"/>
      <c r="B260" s="31" t="s">
        <v>81</v>
      </c>
      <c r="C260" s="31" t="s">
        <v>93</v>
      </c>
      <c r="D260" s="39">
        <v>31.1</v>
      </c>
      <c r="E260" s="39">
        <v>31.5</v>
      </c>
      <c r="F260" s="39">
        <v>31.5</v>
      </c>
      <c r="G260" s="39">
        <v>31.9</v>
      </c>
      <c r="H260" s="39">
        <v>33.25</v>
      </c>
      <c r="I260" s="39">
        <v>33.5</v>
      </c>
      <c r="J260" s="39">
        <v>34.1</v>
      </c>
      <c r="K260" s="39">
        <v>38.88</v>
      </c>
      <c r="L260" s="39">
        <v>45.8</v>
      </c>
      <c r="M260" s="39">
        <v>45.5</v>
      </c>
      <c r="N260" s="39">
        <v>44.5</v>
      </c>
      <c r="O260" s="39">
        <v>46.7</v>
      </c>
      <c r="P260" s="30">
        <f t="shared" si="10"/>
        <v>37.3525</v>
      </c>
    </row>
    <row r="261" spans="1:16" s="12" customFormat="1" ht="15.75" customHeight="1">
      <c r="A261" s="37"/>
      <c r="B261" s="33"/>
      <c r="C261" s="31" t="s">
        <v>97</v>
      </c>
      <c r="D261" s="39">
        <v>47.38</v>
      </c>
      <c r="E261" s="39">
        <v>46.44</v>
      </c>
      <c r="F261" s="39">
        <v>47</v>
      </c>
      <c r="G261" s="39">
        <v>51.5</v>
      </c>
      <c r="H261" s="39">
        <v>54.88</v>
      </c>
      <c r="I261" s="39">
        <v>53.5</v>
      </c>
      <c r="J261" s="39">
        <v>50.5</v>
      </c>
      <c r="K261" s="39">
        <v>56.5</v>
      </c>
      <c r="L261" s="39">
        <v>57.7</v>
      </c>
      <c r="M261" s="39">
        <v>57.13</v>
      </c>
      <c r="N261" s="39">
        <v>52.5</v>
      </c>
      <c r="O261" s="39">
        <v>47.5</v>
      </c>
      <c r="P261" s="30">
        <f t="shared" si="10"/>
        <v>51.8775</v>
      </c>
    </row>
    <row r="262" spans="1:16" s="12" customFormat="1" ht="15.75" customHeight="1" hidden="1">
      <c r="A262" s="41"/>
      <c r="B262" s="31"/>
      <c r="C262" s="29" t="s">
        <v>21</v>
      </c>
      <c r="D262" s="30">
        <v>24.7</v>
      </c>
      <c r="E262" s="30">
        <v>23</v>
      </c>
      <c r="F262" s="30">
        <v>22.62</v>
      </c>
      <c r="G262" s="30">
        <v>23.5</v>
      </c>
      <c r="H262" s="30">
        <v>24.19</v>
      </c>
      <c r="I262" s="30">
        <v>22.65</v>
      </c>
      <c r="J262" s="30">
        <v>22.25</v>
      </c>
      <c r="K262" s="30">
        <v>22.25</v>
      </c>
      <c r="L262" s="30">
        <v>22.3</v>
      </c>
      <c r="M262" s="30">
        <v>22.25</v>
      </c>
      <c r="N262" s="30">
        <v>22.5</v>
      </c>
      <c r="O262" s="30">
        <v>27.3</v>
      </c>
      <c r="P262" s="30">
        <f t="shared" si="10"/>
        <v>23.2925</v>
      </c>
    </row>
    <row r="263" spans="1:16" s="12" customFormat="1" ht="15.75" customHeight="1" hidden="1">
      <c r="A263" s="37"/>
      <c r="B263" s="15"/>
      <c r="C263" s="29" t="s">
        <v>56</v>
      </c>
      <c r="D263" s="30">
        <v>28</v>
      </c>
      <c r="E263" s="30">
        <v>26.25</v>
      </c>
      <c r="F263" s="30">
        <v>29.5</v>
      </c>
      <c r="G263" s="30">
        <v>30.25</v>
      </c>
      <c r="H263" s="30">
        <v>29.5</v>
      </c>
      <c r="I263" s="30">
        <v>29.6</v>
      </c>
      <c r="J263" s="30">
        <v>30.5</v>
      </c>
      <c r="K263" s="30">
        <v>29.63</v>
      </c>
      <c r="L263" s="30">
        <v>28.1</v>
      </c>
      <c r="M263" s="30">
        <v>24.25</v>
      </c>
      <c r="N263" s="30">
        <v>23</v>
      </c>
      <c r="O263" s="30">
        <v>21.1</v>
      </c>
      <c r="P263" s="30">
        <f t="shared" si="10"/>
        <v>27.473333333333333</v>
      </c>
    </row>
    <row r="264" spans="2:16" s="12" customFormat="1" ht="15.75" customHeight="1">
      <c r="B264" s="15"/>
      <c r="C264" s="29" t="s">
        <v>99</v>
      </c>
      <c r="D264" s="30">
        <v>48.625</v>
      </c>
      <c r="E264" s="30">
        <v>51.06</v>
      </c>
      <c r="F264" s="30">
        <v>54.6</v>
      </c>
      <c r="G264" s="30">
        <v>52.75</v>
      </c>
      <c r="H264" s="30">
        <v>51.5</v>
      </c>
      <c r="I264" s="30">
        <v>52.5</v>
      </c>
      <c r="J264" s="30">
        <v>51.44</v>
      </c>
      <c r="K264" s="30">
        <v>60</v>
      </c>
      <c r="L264" s="30">
        <v>62</v>
      </c>
      <c r="M264" s="30">
        <v>55.5</v>
      </c>
      <c r="N264" s="30">
        <v>54.5</v>
      </c>
      <c r="O264" s="30">
        <v>47.88</v>
      </c>
      <c r="P264" s="30">
        <f t="shared" si="10"/>
        <v>53.52958333333333</v>
      </c>
    </row>
    <row r="265" spans="1:16" s="12" customFormat="1" ht="15.75" customHeight="1" hidden="1">
      <c r="A265" s="37"/>
      <c r="B265" s="19"/>
      <c r="C265" s="29" t="s">
        <v>59</v>
      </c>
      <c r="D265" s="30">
        <v>20.5</v>
      </c>
      <c r="E265" s="30">
        <v>20.13</v>
      </c>
      <c r="F265" s="30">
        <v>20.7</v>
      </c>
      <c r="G265" s="30">
        <v>21.88</v>
      </c>
      <c r="H265" s="30">
        <v>23</v>
      </c>
      <c r="I265" s="30">
        <v>23</v>
      </c>
      <c r="J265" s="30">
        <v>23</v>
      </c>
      <c r="K265" s="30">
        <v>23</v>
      </c>
      <c r="L265" s="30">
        <v>23.5</v>
      </c>
      <c r="M265" s="30">
        <v>25</v>
      </c>
      <c r="N265" s="30">
        <v>24</v>
      </c>
      <c r="O265" s="30">
        <v>26.25</v>
      </c>
      <c r="P265" s="30">
        <f t="shared" si="10"/>
        <v>22.83</v>
      </c>
    </row>
    <row r="266" spans="2:16" s="12" customFormat="1" ht="15.75" customHeight="1">
      <c r="B266" s="15"/>
      <c r="C266" s="29" t="s">
        <v>101</v>
      </c>
      <c r="D266" s="30">
        <v>49.63</v>
      </c>
      <c r="E266" s="30">
        <v>49.5</v>
      </c>
      <c r="F266" s="30">
        <v>49.5</v>
      </c>
      <c r="G266" s="30">
        <v>50.9</v>
      </c>
      <c r="H266" s="30">
        <v>50</v>
      </c>
      <c r="I266" s="30">
        <v>49.75</v>
      </c>
      <c r="J266" s="30">
        <v>48.7</v>
      </c>
      <c r="K266" s="30">
        <v>52.83</v>
      </c>
      <c r="L266" s="30">
        <v>51.38</v>
      </c>
      <c r="M266" s="30">
        <v>50.5</v>
      </c>
      <c r="N266" s="30">
        <v>50.75</v>
      </c>
      <c r="O266" s="30">
        <v>49.1</v>
      </c>
      <c r="P266" s="30">
        <f t="shared" si="10"/>
        <v>50.211666666666666</v>
      </c>
    </row>
    <row r="267" spans="1:16" s="12" customFormat="1" ht="15.75" customHeight="1" hidden="1">
      <c r="A267" s="37"/>
      <c r="B267" s="37"/>
      <c r="C267" s="29" t="s">
        <v>64</v>
      </c>
      <c r="D267" s="30">
        <v>30.25</v>
      </c>
      <c r="E267" s="30">
        <v>27</v>
      </c>
      <c r="F267" s="30">
        <v>27</v>
      </c>
      <c r="G267" s="30">
        <v>27</v>
      </c>
      <c r="H267" s="30">
        <v>27</v>
      </c>
      <c r="I267" s="30">
        <v>27</v>
      </c>
      <c r="J267" s="30">
        <v>27</v>
      </c>
      <c r="K267" s="30">
        <v>27</v>
      </c>
      <c r="L267" s="30">
        <v>27</v>
      </c>
      <c r="M267" s="30">
        <v>26</v>
      </c>
      <c r="N267" s="30">
        <v>24.33</v>
      </c>
      <c r="O267" s="30">
        <v>25.17</v>
      </c>
      <c r="P267" s="30">
        <f t="shared" si="10"/>
        <v>26.8125</v>
      </c>
    </row>
    <row r="268" spans="1:16" s="12" customFormat="1" ht="15.75" customHeight="1" thickBot="1">
      <c r="A268" s="65"/>
      <c r="B268" s="65"/>
      <c r="C268" s="35" t="s">
        <v>106</v>
      </c>
      <c r="D268" s="36">
        <v>44.75</v>
      </c>
      <c r="E268" s="36">
        <v>45.5</v>
      </c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>
        <f t="shared" si="10"/>
        <v>45.125</v>
      </c>
    </row>
    <row r="269" spans="1:16" s="12" customFormat="1" ht="15.75" customHeight="1" hidden="1">
      <c r="A269" s="37"/>
      <c r="B269" s="33" t="s">
        <v>47</v>
      </c>
      <c r="C269" s="29" t="s">
        <v>71</v>
      </c>
      <c r="D269" s="30">
        <v>26</v>
      </c>
      <c r="E269" s="30">
        <v>26</v>
      </c>
      <c r="F269" s="30">
        <v>26</v>
      </c>
      <c r="G269" s="30">
        <v>26</v>
      </c>
      <c r="H269" s="39">
        <v>26</v>
      </c>
      <c r="I269" s="39">
        <v>26</v>
      </c>
      <c r="J269" s="39">
        <v>26</v>
      </c>
      <c r="K269" s="30">
        <v>26.75</v>
      </c>
      <c r="L269" s="39">
        <v>27.5</v>
      </c>
      <c r="M269" s="30">
        <v>27.5</v>
      </c>
      <c r="N269" s="30">
        <v>27.75</v>
      </c>
      <c r="O269" s="30">
        <v>33.5</v>
      </c>
      <c r="P269" s="30">
        <f>AVERAGE(D269:O269)</f>
        <v>27.083333333333332</v>
      </c>
    </row>
    <row r="270" spans="1:16" s="12" customFormat="1" ht="15.75" customHeight="1">
      <c r="A270" s="37"/>
      <c r="B270" s="33" t="s">
        <v>47</v>
      </c>
      <c r="C270" s="29" t="s">
        <v>88</v>
      </c>
      <c r="D270" s="30">
        <v>35.7</v>
      </c>
      <c r="E270" s="30">
        <v>38.13</v>
      </c>
      <c r="F270" s="30">
        <v>40.83</v>
      </c>
      <c r="G270" s="30">
        <v>42.5</v>
      </c>
      <c r="H270" s="39">
        <v>42.5</v>
      </c>
      <c r="I270" s="39">
        <v>42.5</v>
      </c>
      <c r="J270" s="39">
        <v>42.5</v>
      </c>
      <c r="K270" s="30">
        <v>42.5</v>
      </c>
      <c r="L270" s="42">
        <v>44.31</v>
      </c>
      <c r="M270" s="30">
        <v>75.83</v>
      </c>
      <c r="N270" s="30">
        <v>67.5</v>
      </c>
      <c r="O270" s="30">
        <v>58.75</v>
      </c>
      <c r="P270" s="30">
        <f>AVERAGE(D270:O270)</f>
        <v>47.79583333333333</v>
      </c>
    </row>
    <row r="271" spans="1:17" s="12" customFormat="1" ht="15.75" customHeight="1">
      <c r="A271" s="37"/>
      <c r="B271" s="31" t="s">
        <v>80</v>
      </c>
      <c r="C271" s="31" t="s">
        <v>93</v>
      </c>
      <c r="D271" s="39">
        <v>67.5</v>
      </c>
      <c r="E271" s="39">
        <v>67.5</v>
      </c>
      <c r="F271" s="39">
        <v>67.5</v>
      </c>
      <c r="G271" s="39">
        <v>60</v>
      </c>
      <c r="H271" s="39">
        <v>76.67</v>
      </c>
      <c r="I271" s="39">
        <v>109.38</v>
      </c>
      <c r="J271" s="39">
        <v>85</v>
      </c>
      <c r="K271" s="39">
        <v>92.5</v>
      </c>
      <c r="L271" s="39">
        <v>75.5</v>
      </c>
      <c r="M271" s="39">
        <v>90</v>
      </c>
      <c r="N271" s="39">
        <v>81.38</v>
      </c>
      <c r="O271" s="39">
        <v>75.2</v>
      </c>
      <c r="P271" s="30">
        <f>AVERAGE(D271:O271)</f>
        <v>79.01083333333334</v>
      </c>
      <c r="Q271" s="12" t="s">
        <v>96</v>
      </c>
    </row>
    <row r="272" spans="1:17" s="12" customFormat="1" ht="15.75" customHeight="1">
      <c r="A272" s="37"/>
      <c r="B272" s="33"/>
      <c r="C272" s="31" t="s">
        <v>97</v>
      </c>
      <c r="D272" s="39">
        <v>69.38</v>
      </c>
      <c r="E272" s="39">
        <v>68.75</v>
      </c>
      <c r="F272" s="39">
        <v>66.5</v>
      </c>
      <c r="G272" s="39">
        <v>62.5</v>
      </c>
      <c r="H272" s="39">
        <v>56.25</v>
      </c>
      <c r="I272" s="39">
        <v>69</v>
      </c>
      <c r="J272" s="39">
        <v>61.25</v>
      </c>
      <c r="K272" s="39">
        <v>52.5</v>
      </c>
      <c r="L272" s="39">
        <v>60.5</v>
      </c>
      <c r="M272" s="39">
        <v>67.5</v>
      </c>
      <c r="N272" s="39">
        <v>70</v>
      </c>
      <c r="O272" s="39">
        <v>67.5</v>
      </c>
      <c r="P272" s="30">
        <f>AVERAGE(D272:O272)</f>
        <v>64.3025</v>
      </c>
      <c r="Q272" s="12" t="s">
        <v>98</v>
      </c>
    </row>
    <row r="273" spans="1:16" s="12" customFormat="1" ht="15.75" customHeight="1" hidden="1">
      <c r="A273" s="41"/>
      <c r="B273" s="31"/>
      <c r="C273" s="29" t="s">
        <v>21</v>
      </c>
      <c r="D273" s="30">
        <v>31000</v>
      </c>
      <c r="E273" s="30">
        <v>31000</v>
      </c>
      <c r="F273" s="30">
        <v>31000</v>
      </c>
      <c r="G273" s="30">
        <v>29125</v>
      </c>
      <c r="H273" s="39">
        <v>29000</v>
      </c>
      <c r="I273" s="39">
        <v>29000</v>
      </c>
      <c r="J273" s="39">
        <v>29000</v>
      </c>
      <c r="K273" s="30">
        <v>32000</v>
      </c>
      <c r="L273" s="39">
        <v>31000</v>
      </c>
      <c r="M273" s="30">
        <v>28500</v>
      </c>
      <c r="N273" s="30">
        <v>28500</v>
      </c>
      <c r="O273" s="30">
        <v>28500</v>
      </c>
      <c r="P273" s="30">
        <f aca="true" t="shared" si="11" ref="P273:P283">AVERAGE(D273:O273)</f>
        <v>29802.083333333332</v>
      </c>
    </row>
    <row r="274" spans="1:16" s="12" customFormat="1" ht="15.75" customHeight="1" hidden="1">
      <c r="A274" s="37"/>
      <c r="B274" s="15"/>
      <c r="C274" s="29" t="s">
        <v>56</v>
      </c>
      <c r="D274" s="30">
        <v>28500</v>
      </c>
      <c r="E274" s="30">
        <v>31583</v>
      </c>
      <c r="F274" s="30">
        <v>33000</v>
      </c>
      <c r="G274" s="30">
        <v>34800</v>
      </c>
      <c r="H274" s="30">
        <v>37429</v>
      </c>
      <c r="I274" s="30">
        <v>39200</v>
      </c>
      <c r="J274" s="30">
        <v>40000</v>
      </c>
      <c r="K274" s="30">
        <v>43833</v>
      </c>
      <c r="L274" s="30">
        <v>47000</v>
      </c>
      <c r="M274" s="30">
        <v>47500</v>
      </c>
      <c r="N274" s="30">
        <v>69750</v>
      </c>
      <c r="O274" s="30">
        <v>74000</v>
      </c>
      <c r="P274" s="30">
        <f t="shared" si="11"/>
        <v>43882.916666666664</v>
      </c>
    </row>
    <row r="275" spans="1:16" s="12" customFormat="1" ht="15.75" customHeight="1" hidden="1">
      <c r="A275" s="37"/>
      <c r="B275" s="15"/>
      <c r="C275" s="29" t="s">
        <v>59</v>
      </c>
      <c r="D275" s="30">
        <v>76650</v>
      </c>
      <c r="E275" s="30">
        <v>117500</v>
      </c>
      <c r="F275" s="30">
        <v>113500</v>
      </c>
      <c r="G275" s="30">
        <v>91750</v>
      </c>
      <c r="H275" s="30">
        <v>96000</v>
      </c>
      <c r="I275" s="30">
        <v>113000</v>
      </c>
      <c r="J275" s="30">
        <v>116875</v>
      </c>
      <c r="K275" s="30">
        <v>113000</v>
      </c>
      <c r="L275" s="30">
        <v>125500</v>
      </c>
      <c r="M275" s="30">
        <v>128000</v>
      </c>
      <c r="N275" s="30">
        <v>128000</v>
      </c>
      <c r="O275" s="30">
        <v>128000</v>
      </c>
      <c r="P275" s="30">
        <f t="shared" si="11"/>
        <v>112314.58333333333</v>
      </c>
    </row>
    <row r="276" spans="2:17" s="12" customFormat="1" ht="15.75" customHeight="1">
      <c r="B276" s="15"/>
      <c r="C276" s="29" t="s">
        <v>99</v>
      </c>
      <c r="D276" s="30">
        <v>71.87</v>
      </c>
      <c r="E276" s="43">
        <v>68.12</v>
      </c>
      <c r="F276" s="30">
        <v>64</v>
      </c>
      <c r="G276" s="30">
        <v>68.75</v>
      </c>
      <c r="H276" s="30">
        <v>66.5</v>
      </c>
      <c r="I276" s="30">
        <v>67.5</v>
      </c>
      <c r="J276" s="30">
        <v>65</v>
      </c>
      <c r="K276" s="30">
        <v>64</v>
      </c>
      <c r="L276" s="30">
        <v>65.5</v>
      </c>
      <c r="M276" s="30">
        <v>65</v>
      </c>
      <c r="N276" s="30">
        <v>78.12</v>
      </c>
      <c r="O276" s="30">
        <v>89</v>
      </c>
      <c r="P276" s="30">
        <f>AVERAGE(D276:O276)</f>
        <v>69.44666666666667</v>
      </c>
      <c r="Q276" s="12" t="s">
        <v>98</v>
      </c>
    </row>
    <row r="277" spans="2:17" s="12" customFormat="1" ht="15.75" customHeight="1">
      <c r="B277" s="15"/>
      <c r="C277" s="29" t="s">
        <v>101</v>
      </c>
      <c r="D277" s="30">
        <v>84</v>
      </c>
      <c r="E277" s="43">
        <v>88.5</v>
      </c>
      <c r="F277" s="30">
        <v>90</v>
      </c>
      <c r="G277" s="30">
        <v>90</v>
      </c>
      <c r="H277" s="30">
        <v>86.25</v>
      </c>
      <c r="I277" s="30">
        <v>82.5</v>
      </c>
      <c r="J277" s="30">
        <v>85</v>
      </c>
      <c r="K277" s="30">
        <v>85</v>
      </c>
      <c r="L277" s="30">
        <v>83.75</v>
      </c>
      <c r="M277" s="30">
        <v>87.4</v>
      </c>
      <c r="N277" s="30">
        <v>90.5</v>
      </c>
      <c r="O277" s="30">
        <v>91</v>
      </c>
      <c r="P277" s="30">
        <f>AVERAGE(D277:O277)</f>
        <v>86.99166666666667</v>
      </c>
      <c r="Q277" s="12" t="s">
        <v>98</v>
      </c>
    </row>
    <row r="278" spans="1:16" s="12" customFormat="1" ht="15.75" customHeight="1" hidden="1">
      <c r="A278" s="37"/>
      <c r="B278" s="37"/>
      <c r="C278" s="29" t="s">
        <v>64</v>
      </c>
      <c r="D278" s="46">
        <v>130500</v>
      </c>
      <c r="E278" s="46">
        <v>133000</v>
      </c>
      <c r="F278" s="46">
        <v>133000</v>
      </c>
      <c r="G278" s="46">
        <v>136750</v>
      </c>
      <c r="H278" s="46">
        <v>138000</v>
      </c>
      <c r="I278" s="46">
        <v>144900</v>
      </c>
      <c r="J278" s="46" t="s">
        <v>68</v>
      </c>
      <c r="K278" s="46">
        <v>218000</v>
      </c>
      <c r="L278" s="46">
        <v>226750</v>
      </c>
      <c r="M278" s="46">
        <v>254500</v>
      </c>
      <c r="N278" s="46">
        <v>301000</v>
      </c>
      <c r="O278" s="46">
        <v>306000</v>
      </c>
      <c r="P278" s="46">
        <f t="shared" si="11"/>
        <v>192945.45454545456</v>
      </c>
    </row>
    <row r="279" spans="1:17" s="12" customFormat="1" ht="15.75" customHeight="1" thickBot="1">
      <c r="A279" s="65"/>
      <c r="B279" s="65"/>
      <c r="C279" s="35" t="s">
        <v>106</v>
      </c>
      <c r="D279" s="79">
        <v>95</v>
      </c>
      <c r="E279" s="36">
        <v>95</v>
      </c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36">
        <f>AVERAGE(D279:O279)</f>
        <v>95</v>
      </c>
      <c r="Q279" s="12" t="s">
        <v>98</v>
      </c>
    </row>
    <row r="280" spans="1:16" s="12" customFormat="1" ht="15.75" customHeight="1" hidden="1">
      <c r="A280" s="37"/>
      <c r="B280" s="33" t="s">
        <v>48</v>
      </c>
      <c r="C280" s="29" t="s">
        <v>71</v>
      </c>
      <c r="D280" s="46">
        <v>321000</v>
      </c>
      <c r="E280" s="46">
        <v>321000</v>
      </c>
      <c r="F280" s="46">
        <v>301000</v>
      </c>
      <c r="G280" s="46">
        <v>308500</v>
      </c>
      <c r="H280" s="46">
        <v>304800</v>
      </c>
      <c r="I280" s="46">
        <v>321000</v>
      </c>
      <c r="J280" s="46">
        <v>319600</v>
      </c>
      <c r="K280" s="46">
        <v>251000</v>
      </c>
      <c r="L280" s="46">
        <v>236000</v>
      </c>
      <c r="M280" s="46">
        <v>203167</v>
      </c>
      <c r="N280" s="46">
        <v>181375</v>
      </c>
      <c r="O280" s="46">
        <v>173500</v>
      </c>
      <c r="P280" s="46">
        <f t="shared" si="11"/>
        <v>270161.8333333333</v>
      </c>
    </row>
    <row r="281" spans="1:16" s="12" customFormat="1" ht="15.75" customHeight="1">
      <c r="A281" s="37"/>
      <c r="B281" s="33" t="s">
        <v>48</v>
      </c>
      <c r="C281" s="29" t="s">
        <v>88</v>
      </c>
      <c r="D281" s="46">
        <v>178500</v>
      </c>
      <c r="E281" s="46">
        <v>170500</v>
      </c>
      <c r="F281" s="46">
        <v>152250</v>
      </c>
      <c r="G281" s="46">
        <v>150950</v>
      </c>
      <c r="H281" s="46">
        <v>163500</v>
      </c>
      <c r="I281" s="46">
        <v>163500</v>
      </c>
      <c r="J281" s="46">
        <v>151500</v>
      </c>
      <c r="K281" s="46">
        <v>133500</v>
      </c>
      <c r="L281" s="46">
        <v>131000</v>
      </c>
      <c r="M281" s="46">
        <v>131000</v>
      </c>
      <c r="N281" s="46">
        <v>126000</v>
      </c>
      <c r="O281" s="46">
        <v>106000</v>
      </c>
      <c r="P281" s="46">
        <f t="shared" si="11"/>
        <v>146516.66666666666</v>
      </c>
    </row>
    <row r="282" spans="1:16" s="12" customFormat="1" ht="15.75" customHeight="1">
      <c r="A282" s="37"/>
      <c r="B282" s="31" t="s">
        <v>82</v>
      </c>
      <c r="C282" s="31" t="s">
        <v>93</v>
      </c>
      <c r="D282" s="47">
        <v>101000</v>
      </c>
      <c r="E282" s="48" t="s">
        <v>39</v>
      </c>
      <c r="F282" s="47" t="s">
        <v>39</v>
      </c>
      <c r="G282" s="47" t="s">
        <v>39</v>
      </c>
      <c r="H282" s="47">
        <v>121000</v>
      </c>
      <c r="I282" s="47" t="s">
        <v>39</v>
      </c>
      <c r="J282" s="47" t="s">
        <v>39</v>
      </c>
      <c r="K282" s="47" t="s">
        <v>39</v>
      </c>
      <c r="L282" s="47" t="s">
        <v>39</v>
      </c>
      <c r="M282" s="47" t="s">
        <v>39</v>
      </c>
      <c r="N282" s="47" t="s">
        <v>39</v>
      </c>
      <c r="O282" s="47" t="s">
        <v>39</v>
      </c>
      <c r="P282" s="46">
        <f>AVERAGE(D282:O282)</f>
        <v>111000</v>
      </c>
    </row>
    <row r="283" spans="1:16" s="12" customFormat="1" ht="15.75" customHeight="1">
      <c r="A283" s="37"/>
      <c r="B283" s="31"/>
      <c r="C283" s="31" t="s">
        <v>97</v>
      </c>
      <c r="D283" s="47" t="s">
        <v>39</v>
      </c>
      <c r="E283" s="47" t="s">
        <v>39</v>
      </c>
      <c r="F283" s="47" t="s">
        <v>39</v>
      </c>
      <c r="G283" s="47" t="s">
        <v>39</v>
      </c>
      <c r="H283" s="47">
        <v>115500</v>
      </c>
      <c r="I283" s="47">
        <v>115500</v>
      </c>
      <c r="J283" s="47">
        <v>115500</v>
      </c>
      <c r="K283" s="47">
        <v>118000</v>
      </c>
      <c r="L283" s="47">
        <v>125500</v>
      </c>
      <c r="M283" s="47">
        <v>125500</v>
      </c>
      <c r="N283" s="47">
        <v>125500</v>
      </c>
      <c r="O283" s="47">
        <v>125500</v>
      </c>
      <c r="P283" s="46">
        <f t="shared" si="11"/>
        <v>120812.5</v>
      </c>
    </row>
    <row r="284" spans="1:16" s="12" customFormat="1" ht="15.75" customHeight="1" hidden="1">
      <c r="A284" s="41"/>
      <c r="B284" s="31"/>
      <c r="C284" s="29" t="s">
        <v>21</v>
      </c>
      <c r="D284" s="46">
        <v>220.84</v>
      </c>
      <c r="E284" s="46">
        <v>220</v>
      </c>
      <c r="F284" s="46">
        <v>220</v>
      </c>
      <c r="G284" s="46">
        <f>+G47</f>
        <v>210</v>
      </c>
      <c r="H284" s="46">
        <v>232.4</v>
      </c>
      <c r="I284" s="46">
        <v>231.82</v>
      </c>
      <c r="J284" s="46">
        <v>224</v>
      </c>
      <c r="K284" s="46">
        <v>220</v>
      </c>
      <c r="L284" s="46">
        <v>223.52</v>
      </c>
      <c r="M284" s="46">
        <v>235</v>
      </c>
      <c r="N284" s="46">
        <v>235</v>
      </c>
      <c r="O284" s="46">
        <v>285</v>
      </c>
      <c r="P284" s="46">
        <f aca="true" t="shared" si="12" ref="P284:P294">AVERAGE(D284:O284)</f>
        <v>229.79833333333332</v>
      </c>
    </row>
    <row r="285" spans="1:16" s="12" customFormat="1" ht="15.75" customHeight="1" hidden="1">
      <c r="A285" s="37"/>
      <c r="B285" s="15"/>
      <c r="C285" s="29" t="s">
        <v>56</v>
      </c>
      <c r="D285" s="46">
        <v>269.29</v>
      </c>
      <c r="E285" s="46">
        <v>313.08</v>
      </c>
      <c r="F285" s="46">
        <v>332</v>
      </c>
      <c r="G285" s="46">
        <v>330</v>
      </c>
      <c r="H285" s="46">
        <v>337.2</v>
      </c>
      <c r="I285" s="46">
        <v>320</v>
      </c>
      <c r="J285" s="46">
        <v>320</v>
      </c>
      <c r="K285" s="46">
        <v>320</v>
      </c>
      <c r="L285" s="46">
        <v>320</v>
      </c>
      <c r="M285" s="46">
        <v>320</v>
      </c>
      <c r="N285" s="46">
        <v>320</v>
      </c>
      <c r="O285" s="46">
        <v>303.33</v>
      </c>
      <c r="P285" s="46">
        <f t="shared" si="12"/>
        <v>317.075</v>
      </c>
    </row>
    <row r="286" spans="1:16" s="12" customFormat="1" ht="15.75" customHeight="1" hidden="1">
      <c r="A286" s="37"/>
      <c r="B286" s="15"/>
      <c r="C286" s="29" t="s">
        <v>59</v>
      </c>
      <c r="D286" s="46">
        <v>270</v>
      </c>
      <c r="E286" s="46">
        <v>262.31</v>
      </c>
      <c r="F286" s="46">
        <v>240.77</v>
      </c>
      <c r="G286" s="46">
        <v>240</v>
      </c>
      <c r="H286" s="46">
        <v>240</v>
      </c>
      <c r="I286" s="46">
        <v>240</v>
      </c>
      <c r="J286" s="46">
        <v>240</v>
      </c>
      <c r="K286" s="46">
        <v>240</v>
      </c>
      <c r="L286" s="46">
        <v>253.33</v>
      </c>
      <c r="M286" s="46">
        <v>280</v>
      </c>
      <c r="N286" s="46">
        <v>280</v>
      </c>
      <c r="O286" s="46">
        <v>280</v>
      </c>
      <c r="P286" s="46">
        <f t="shared" si="12"/>
        <v>255.53416666666666</v>
      </c>
    </row>
    <row r="287" spans="2:16" s="12" customFormat="1" ht="15.75" customHeight="1">
      <c r="B287" s="15"/>
      <c r="C287" s="29" t="s">
        <v>99</v>
      </c>
      <c r="D287" s="46">
        <v>111375</v>
      </c>
      <c r="E287" s="46">
        <v>130000</v>
      </c>
      <c r="F287" s="46">
        <v>135000</v>
      </c>
      <c r="G287" s="46">
        <v>141800</v>
      </c>
      <c r="H287" s="46">
        <v>162000</v>
      </c>
      <c r="I287" s="46">
        <v>185000</v>
      </c>
      <c r="J287" s="46">
        <v>185000</v>
      </c>
      <c r="K287" s="46">
        <v>163500</v>
      </c>
      <c r="L287" s="46">
        <v>160000</v>
      </c>
      <c r="M287" s="46">
        <v>159500</v>
      </c>
      <c r="N287" s="46">
        <v>162500</v>
      </c>
      <c r="O287" s="49">
        <v>162500</v>
      </c>
      <c r="P287" s="46">
        <f t="shared" si="12"/>
        <v>154847.91666666666</v>
      </c>
    </row>
    <row r="288" spans="2:16" s="12" customFormat="1" ht="15.75" customHeight="1">
      <c r="B288" s="15"/>
      <c r="C288" s="29" t="s">
        <v>101</v>
      </c>
      <c r="D288" s="46">
        <v>163750</v>
      </c>
      <c r="E288" s="49">
        <v>167500</v>
      </c>
      <c r="F288" s="46">
        <v>167500</v>
      </c>
      <c r="G288" s="46">
        <v>167500</v>
      </c>
      <c r="H288" s="46">
        <v>167500</v>
      </c>
      <c r="I288" s="46">
        <v>170000</v>
      </c>
      <c r="J288" s="46">
        <v>174400</v>
      </c>
      <c r="K288" s="46">
        <v>177000</v>
      </c>
      <c r="L288" s="46">
        <v>185000</v>
      </c>
      <c r="M288" s="46">
        <v>167500</v>
      </c>
      <c r="N288" s="46">
        <v>185000</v>
      </c>
      <c r="O288" s="49">
        <v>181000</v>
      </c>
      <c r="P288" s="46">
        <f t="shared" si="12"/>
        <v>172804.16666666666</v>
      </c>
    </row>
    <row r="289" spans="1:16" s="12" customFormat="1" ht="15.75" customHeight="1" hidden="1">
      <c r="A289" s="37"/>
      <c r="B289" s="37"/>
      <c r="C289" s="29" t="s">
        <v>64</v>
      </c>
      <c r="D289" s="30">
        <v>280</v>
      </c>
      <c r="E289" s="30">
        <v>280</v>
      </c>
      <c r="F289" s="30">
        <v>280</v>
      </c>
      <c r="G289" s="30">
        <v>278.52</v>
      </c>
      <c r="H289" s="30">
        <v>280</v>
      </c>
      <c r="I289" s="30">
        <v>280</v>
      </c>
      <c r="J289" s="30">
        <v>280</v>
      </c>
      <c r="K289" s="30">
        <v>280</v>
      </c>
      <c r="L289" s="30">
        <v>280</v>
      </c>
      <c r="M289" s="30">
        <v>280</v>
      </c>
      <c r="N289" s="30" t="s">
        <v>68</v>
      </c>
      <c r="O289" s="30" t="s">
        <v>67</v>
      </c>
      <c r="P289" s="30">
        <f t="shared" si="12"/>
        <v>279.852</v>
      </c>
    </row>
    <row r="290" spans="1:16" s="12" customFormat="1" ht="15.75" customHeight="1" thickBot="1">
      <c r="A290" s="65"/>
      <c r="B290" s="65"/>
      <c r="C290" s="35" t="s">
        <v>106</v>
      </c>
      <c r="D290" s="80">
        <v>185000</v>
      </c>
      <c r="E290" s="80">
        <v>191000</v>
      </c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50">
        <f t="shared" si="12"/>
        <v>188000</v>
      </c>
    </row>
    <row r="291" spans="1:16" s="12" customFormat="1" ht="15.75" customHeight="1" hidden="1">
      <c r="A291" s="37"/>
      <c r="B291" s="31" t="s">
        <v>65</v>
      </c>
      <c r="C291" s="29" t="s">
        <v>71</v>
      </c>
      <c r="D291" s="30" t="s">
        <v>84</v>
      </c>
      <c r="E291" s="30" t="s">
        <v>85</v>
      </c>
      <c r="F291" s="30">
        <v>310</v>
      </c>
      <c r="G291" s="30">
        <v>310</v>
      </c>
      <c r="H291" s="30">
        <v>310</v>
      </c>
      <c r="I291" s="30">
        <v>310</v>
      </c>
      <c r="J291" s="30">
        <v>310</v>
      </c>
      <c r="K291" s="30">
        <v>310</v>
      </c>
      <c r="L291" s="30">
        <v>310</v>
      </c>
      <c r="M291" s="30">
        <v>310</v>
      </c>
      <c r="N291" s="30">
        <v>310</v>
      </c>
      <c r="O291" s="30">
        <v>310</v>
      </c>
      <c r="P291" s="30">
        <f t="shared" si="12"/>
        <v>310</v>
      </c>
    </row>
    <row r="292" spans="1:16" s="12" customFormat="1" ht="15.75" customHeight="1">
      <c r="A292" s="37"/>
      <c r="B292" s="31" t="s">
        <v>65</v>
      </c>
      <c r="C292" s="29" t="s">
        <v>88</v>
      </c>
      <c r="D292" s="30">
        <v>310</v>
      </c>
      <c r="E292" s="30">
        <v>310</v>
      </c>
      <c r="F292" s="30">
        <v>310</v>
      </c>
      <c r="G292" s="30">
        <v>335</v>
      </c>
      <c r="H292" s="30">
        <v>330.88</v>
      </c>
      <c r="I292" s="30">
        <v>326.84</v>
      </c>
      <c r="J292" s="30">
        <v>325</v>
      </c>
      <c r="K292" s="30">
        <v>325</v>
      </c>
      <c r="L292" s="30">
        <v>325</v>
      </c>
      <c r="M292" s="30">
        <v>325</v>
      </c>
      <c r="N292" s="30">
        <v>325</v>
      </c>
      <c r="O292" s="30">
        <v>435.18</v>
      </c>
      <c r="P292" s="30">
        <f t="shared" si="12"/>
        <v>331.90833333333336</v>
      </c>
    </row>
    <row r="293" spans="1:16" s="12" customFormat="1" ht="15.75" customHeight="1">
      <c r="A293" s="37"/>
      <c r="B293" s="31" t="s">
        <v>83</v>
      </c>
      <c r="C293" s="31" t="s">
        <v>93</v>
      </c>
      <c r="D293" s="39">
        <v>553.18</v>
      </c>
      <c r="E293" s="39">
        <v>622.59</v>
      </c>
      <c r="F293" s="39">
        <v>690.38</v>
      </c>
      <c r="G293" s="39">
        <v>811.3</v>
      </c>
      <c r="H293" s="39">
        <v>950</v>
      </c>
      <c r="I293" s="39">
        <v>1034.78</v>
      </c>
      <c r="J293" s="39">
        <v>1025</v>
      </c>
      <c r="K293" s="39">
        <v>1004</v>
      </c>
      <c r="L293" s="39">
        <v>969.42</v>
      </c>
      <c r="M293" s="39">
        <v>897.6</v>
      </c>
      <c r="N293" s="39">
        <v>929.17</v>
      </c>
      <c r="O293" s="39">
        <v>921.48</v>
      </c>
      <c r="P293" s="30">
        <f>AVERAGE(D293:O293)</f>
        <v>867.4083333333333</v>
      </c>
    </row>
    <row r="294" spans="1:16" s="12" customFormat="1" ht="15.75" customHeight="1">
      <c r="A294" s="37"/>
      <c r="B294" s="33"/>
      <c r="C294" s="31" t="s">
        <v>97</v>
      </c>
      <c r="D294" s="39">
        <v>905</v>
      </c>
      <c r="E294" s="39">
        <v>842.8</v>
      </c>
      <c r="F294" s="39">
        <v>838.27</v>
      </c>
      <c r="G294" s="39">
        <v>807.31</v>
      </c>
      <c r="H294" s="39">
        <v>751.9</v>
      </c>
      <c r="I294" s="39">
        <v>848.85</v>
      </c>
      <c r="J294" s="39">
        <v>819.57</v>
      </c>
      <c r="K294" s="39">
        <v>765.58</v>
      </c>
      <c r="L294" s="39">
        <v>728.2</v>
      </c>
      <c r="M294" s="39">
        <v>732.11</v>
      </c>
      <c r="N294" s="39">
        <v>764.29</v>
      </c>
      <c r="O294" s="39">
        <v>702.2</v>
      </c>
      <c r="P294" s="30">
        <f t="shared" si="12"/>
        <v>792.1733333333333</v>
      </c>
    </row>
    <row r="295" spans="1:17" s="12" customFormat="1" ht="15.75" customHeight="1" hidden="1">
      <c r="A295" s="37"/>
      <c r="B295" s="31"/>
      <c r="C295" s="29" t="s">
        <v>21</v>
      </c>
      <c r="D295" s="30">
        <v>103.55</v>
      </c>
      <c r="E295" s="30">
        <v>94.81</v>
      </c>
      <c r="F295" s="30">
        <v>75.83</v>
      </c>
      <c r="G295" s="30">
        <v>75.42</v>
      </c>
      <c r="H295" s="30">
        <v>106</v>
      </c>
      <c r="I295" s="30">
        <v>115.8</v>
      </c>
      <c r="J295" s="30">
        <v>128.6</v>
      </c>
      <c r="K295" s="30">
        <v>119.17</v>
      </c>
      <c r="L295" s="30">
        <v>108.88</v>
      </c>
      <c r="M295" s="30">
        <v>100</v>
      </c>
      <c r="N295" s="30">
        <v>100</v>
      </c>
      <c r="O295" s="30">
        <v>100</v>
      </c>
      <c r="P295" s="30">
        <f aca="true" t="shared" si="13" ref="P295:P305">AVERAGE(D295:O295)</f>
        <v>102.33833333333332</v>
      </c>
      <c r="Q295" s="61"/>
    </row>
    <row r="296" spans="1:16" s="61" customFormat="1" ht="15.75" customHeight="1" hidden="1">
      <c r="A296" s="37"/>
      <c r="B296" s="51"/>
      <c r="C296" s="29" t="s">
        <v>56</v>
      </c>
      <c r="D296" s="30">
        <v>102.62</v>
      </c>
      <c r="E296" s="30">
        <v>104.33</v>
      </c>
      <c r="F296" s="30">
        <v>93.4</v>
      </c>
      <c r="G296" s="30">
        <v>95</v>
      </c>
      <c r="H296" s="30">
        <v>95.3</v>
      </c>
      <c r="I296" s="30">
        <v>110.43</v>
      </c>
      <c r="J296" s="30">
        <v>95</v>
      </c>
      <c r="K296" s="30">
        <v>95</v>
      </c>
      <c r="L296" s="30">
        <v>96.04</v>
      </c>
      <c r="M296" s="30">
        <v>95</v>
      </c>
      <c r="N296" s="30">
        <v>95</v>
      </c>
      <c r="O296" s="30">
        <v>102.22</v>
      </c>
      <c r="P296" s="30">
        <f t="shared" si="13"/>
        <v>98.27833333333332</v>
      </c>
    </row>
    <row r="297" spans="1:17" s="61" customFormat="1" ht="15.75" customHeight="1" hidden="1">
      <c r="A297" s="37"/>
      <c r="B297" s="51"/>
      <c r="C297" s="29" t="s">
        <v>59</v>
      </c>
      <c r="D297" s="30">
        <v>114.17</v>
      </c>
      <c r="E297" s="30">
        <v>109.33</v>
      </c>
      <c r="F297" s="30">
        <v>87.35</v>
      </c>
      <c r="G297" s="30">
        <v>81.92</v>
      </c>
      <c r="H297" s="30">
        <v>77.5</v>
      </c>
      <c r="I297" s="30">
        <v>92.5</v>
      </c>
      <c r="J297" s="30">
        <v>94.8</v>
      </c>
      <c r="K297" s="30">
        <v>118.08</v>
      </c>
      <c r="L297" s="30">
        <v>143.96</v>
      </c>
      <c r="M297" s="30">
        <v>136.67</v>
      </c>
      <c r="N297" s="30">
        <v>141.67</v>
      </c>
      <c r="O297" s="30">
        <v>163.13</v>
      </c>
      <c r="P297" s="30">
        <f t="shared" si="13"/>
        <v>113.42333333333333</v>
      </c>
      <c r="Q297" s="12"/>
    </row>
    <row r="298" spans="1:17" s="61" customFormat="1" ht="15.75" customHeight="1">
      <c r="A298" s="12"/>
      <c r="B298" s="51"/>
      <c r="C298" s="29" t="s">
        <v>99</v>
      </c>
      <c r="D298" s="30">
        <v>727.5</v>
      </c>
      <c r="E298" s="30">
        <v>720.76</v>
      </c>
      <c r="F298" s="30">
        <v>704.8</v>
      </c>
      <c r="G298" s="30">
        <v>776.92</v>
      </c>
      <c r="H298" s="30">
        <v>851.66</v>
      </c>
      <c r="I298" s="30">
        <v>939.16</v>
      </c>
      <c r="J298" s="30">
        <v>949.32</v>
      </c>
      <c r="K298" s="30">
        <v>997.08</v>
      </c>
      <c r="L298" s="30">
        <v>1162.29</v>
      </c>
      <c r="M298" s="30">
        <v>1113.07</v>
      </c>
      <c r="N298" s="30">
        <v>996.82</v>
      </c>
      <c r="O298" s="30">
        <v>1037.88</v>
      </c>
      <c r="P298" s="30">
        <f t="shared" si="13"/>
        <v>914.7716666666665</v>
      </c>
      <c r="Q298" s="12"/>
    </row>
    <row r="299" spans="1:17" s="61" customFormat="1" ht="15.75" customHeight="1">
      <c r="A299" s="12"/>
      <c r="B299" s="51"/>
      <c r="C299" s="29" t="s">
        <v>101</v>
      </c>
      <c r="D299" s="30">
        <v>1088.33</v>
      </c>
      <c r="E299" s="30">
        <v>1133.86</v>
      </c>
      <c r="F299" s="30">
        <v>1085.4</v>
      </c>
      <c r="G299" s="30">
        <v>1036.4</v>
      </c>
      <c r="H299" s="30">
        <v>1017.92</v>
      </c>
      <c r="I299" s="30">
        <v>1015.47</v>
      </c>
      <c r="J299" s="30">
        <v>973.48</v>
      </c>
      <c r="K299" s="30">
        <v>1034.77</v>
      </c>
      <c r="L299" s="30">
        <v>973.54</v>
      </c>
      <c r="M299" s="30">
        <v>999.78</v>
      </c>
      <c r="N299" s="30">
        <v>959.35</v>
      </c>
      <c r="O299" s="30">
        <v>870.6</v>
      </c>
      <c r="P299" s="30">
        <f t="shared" si="13"/>
        <v>1015.7416666666669</v>
      </c>
      <c r="Q299" s="12"/>
    </row>
    <row r="300" spans="1:16" s="12" customFormat="1" ht="15.75" customHeight="1" hidden="1">
      <c r="A300" s="37"/>
      <c r="B300" s="37"/>
      <c r="C300" s="29" t="s">
        <v>64</v>
      </c>
      <c r="D300" s="30">
        <v>150</v>
      </c>
      <c r="E300" s="30">
        <v>154.62</v>
      </c>
      <c r="F300" s="30">
        <v>133.2</v>
      </c>
      <c r="G300" s="30">
        <v>131.48</v>
      </c>
      <c r="H300" s="30">
        <v>131.15</v>
      </c>
      <c r="I300" s="30">
        <v>130.42</v>
      </c>
      <c r="J300" s="30">
        <v>136.52</v>
      </c>
      <c r="K300" s="30">
        <v>129.2</v>
      </c>
      <c r="L300" s="30">
        <v>130.57</v>
      </c>
      <c r="M300" s="30">
        <v>142.88</v>
      </c>
      <c r="N300" s="30">
        <v>160.22</v>
      </c>
      <c r="O300" s="30">
        <v>125.76</v>
      </c>
      <c r="P300" s="30">
        <f t="shared" si="13"/>
        <v>138.00166666666667</v>
      </c>
    </row>
    <row r="301" spans="1:16" s="12" customFormat="1" ht="15.75" customHeight="1" thickBot="1">
      <c r="A301" s="65"/>
      <c r="B301" s="65"/>
      <c r="C301" s="35" t="s">
        <v>106</v>
      </c>
      <c r="D301" s="36">
        <v>845</v>
      </c>
      <c r="E301" s="36">
        <v>821.04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50">
        <f t="shared" si="13"/>
        <v>833.02</v>
      </c>
    </row>
    <row r="302" spans="1:16" s="12" customFormat="1" ht="15.75" customHeight="1" hidden="1">
      <c r="A302" s="37"/>
      <c r="B302" s="33" t="s">
        <v>49</v>
      </c>
      <c r="C302" s="29" t="s">
        <v>71</v>
      </c>
      <c r="D302" s="30">
        <v>136.82</v>
      </c>
      <c r="E302" s="30">
        <v>129</v>
      </c>
      <c r="F302" s="30">
        <v>106.3</v>
      </c>
      <c r="G302" s="52">
        <v>104.07</v>
      </c>
      <c r="H302" s="30">
        <v>137.2</v>
      </c>
      <c r="I302" s="30">
        <v>155.65</v>
      </c>
      <c r="J302" s="30">
        <v>166.73</v>
      </c>
      <c r="K302" s="30">
        <v>192.71</v>
      </c>
      <c r="L302" s="30">
        <v>202.92</v>
      </c>
      <c r="M302" s="30">
        <v>232.5</v>
      </c>
      <c r="N302" s="30">
        <v>227.92</v>
      </c>
      <c r="O302" s="30">
        <v>236.92</v>
      </c>
      <c r="P302" s="30">
        <f t="shared" si="13"/>
        <v>169.0616666666667</v>
      </c>
    </row>
    <row r="303" spans="1:16" s="12" customFormat="1" ht="15.75" customHeight="1">
      <c r="A303" s="37"/>
      <c r="B303" s="33" t="s">
        <v>49</v>
      </c>
      <c r="C303" s="29" t="s">
        <v>88</v>
      </c>
      <c r="D303" s="30">
        <v>213.04</v>
      </c>
      <c r="E303" s="30">
        <v>181.4</v>
      </c>
      <c r="F303" s="30">
        <v>159.2</v>
      </c>
      <c r="G303" s="30">
        <v>186.02</v>
      </c>
      <c r="H303" s="30">
        <v>238.5</v>
      </c>
      <c r="I303" s="30">
        <v>224.46</v>
      </c>
      <c r="J303" s="30">
        <v>242.39</v>
      </c>
      <c r="K303" s="30">
        <v>284.9</v>
      </c>
      <c r="L303" s="30">
        <v>337.5</v>
      </c>
      <c r="M303" s="30">
        <v>329.2</v>
      </c>
      <c r="N303" s="30">
        <v>305.52</v>
      </c>
      <c r="O303" s="30">
        <v>325.58</v>
      </c>
      <c r="P303" s="30">
        <f t="shared" si="13"/>
        <v>252.30916666666664</v>
      </c>
    </row>
    <row r="304" spans="1:16" s="12" customFormat="1" ht="15.75" customHeight="1">
      <c r="A304" s="37"/>
      <c r="B304" s="33" t="s">
        <v>50</v>
      </c>
      <c r="C304" s="31" t="s">
        <v>93</v>
      </c>
      <c r="D304" s="39">
        <v>364.89</v>
      </c>
      <c r="E304" s="39">
        <v>310.86</v>
      </c>
      <c r="F304" s="39">
        <v>292.98</v>
      </c>
      <c r="G304" s="39">
        <v>309.81</v>
      </c>
      <c r="H304" s="39">
        <v>323.5</v>
      </c>
      <c r="I304" s="39">
        <v>344.4</v>
      </c>
      <c r="J304" s="39">
        <v>357.83</v>
      </c>
      <c r="K304" s="39">
        <v>369.8</v>
      </c>
      <c r="L304" s="39">
        <v>350.83</v>
      </c>
      <c r="M304" s="39">
        <v>356.2</v>
      </c>
      <c r="N304" s="39">
        <v>380.73</v>
      </c>
      <c r="O304" s="39">
        <v>416.3</v>
      </c>
      <c r="P304" s="30">
        <f>AVERAGE(D304:O304)</f>
        <v>348.1775</v>
      </c>
    </row>
    <row r="305" spans="1:17" s="12" customFormat="1" ht="15.75" customHeight="1">
      <c r="A305" s="37"/>
      <c r="B305" s="31" t="s">
        <v>75</v>
      </c>
      <c r="C305" s="31" t="s">
        <v>97</v>
      </c>
      <c r="D305" s="39">
        <v>374.09</v>
      </c>
      <c r="E305" s="39">
        <v>341.5</v>
      </c>
      <c r="F305" s="39">
        <v>325.38</v>
      </c>
      <c r="G305" s="39">
        <v>337.31</v>
      </c>
      <c r="H305" s="39">
        <v>341.3</v>
      </c>
      <c r="I305" s="39">
        <v>325</v>
      </c>
      <c r="J305" s="39">
        <v>318.48</v>
      </c>
      <c r="K305" s="39">
        <v>346</v>
      </c>
      <c r="L305" s="39">
        <v>324</v>
      </c>
      <c r="M305" s="39">
        <v>344</v>
      </c>
      <c r="N305" s="39">
        <v>334.09</v>
      </c>
      <c r="O305" s="39">
        <v>319.27</v>
      </c>
      <c r="P305" s="30">
        <f t="shared" si="13"/>
        <v>335.8683333333333</v>
      </c>
      <c r="Q305" s="64"/>
    </row>
    <row r="306" spans="1:16" s="12" customFormat="1" ht="15.75" customHeight="1" hidden="1">
      <c r="A306" s="37"/>
      <c r="B306" s="31"/>
      <c r="C306" s="29" t="s">
        <v>21</v>
      </c>
      <c r="D306" s="30">
        <v>189.59</v>
      </c>
      <c r="E306" s="30">
        <v>171.92</v>
      </c>
      <c r="F306" s="30">
        <v>134.38</v>
      </c>
      <c r="G306" s="30">
        <v>135.1</v>
      </c>
      <c r="H306" s="30">
        <v>177.9</v>
      </c>
      <c r="I306" s="30">
        <v>186.82</v>
      </c>
      <c r="J306" s="30">
        <v>198.6</v>
      </c>
      <c r="K306" s="30">
        <v>202.08</v>
      </c>
      <c r="L306" s="30">
        <v>188.15</v>
      </c>
      <c r="M306" s="30">
        <v>190</v>
      </c>
      <c r="N306" s="30">
        <v>190</v>
      </c>
      <c r="O306" s="30">
        <v>190</v>
      </c>
      <c r="P306" s="30">
        <f aca="true" t="shared" si="14" ref="P306:P316">AVERAGE(D306:O306)</f>
        <v>179.545</v>
      </c>
    </row>
    <row r="307" spans="1:16" s="12" customFormat="1" ht="15.75" customHeight="1" hidden="1">
      <c r="A307" s="37"/>
      <c r="B307" s="15"/>
      <c r="C307" s="29" t="s">
        <v>56</v>
      </c>
      <c r="D307" s="30">
        <v>187.38</v>
      </c>
      <c r="E307" s="30">
        <v>190.1</v>
      </c>
      <c r="F307" s="30">
        <v>175.3</v>
      </c>
      <c r="G307" s="30">
        <v>175</v>
      </c>
      <c r="H307" s="30">
        <v>192.6</v>
      </c>
      <c r="I307" s="30">
        <v>200.43</v>
      </c>
      <c r="J307" s="30">
        <v>190</v>
      </c>
      <c r="K307" s="30">
        <v>190</v>
      </c>
      <c r="L307" s="30">
        <v>190</v>
      </c>
      <c r="M307" s="30">
        <v>190</v>
      </c>
      <c r="N307" s="30">
        <v>190</v>
      </c>
      <c r="O307" s="30">
        <v>195.83</v>
      </c>
      <c r="P307" s="30">
        <f t="shared" si="14"/>
        <v>188.88666666666666</v>
      </c>
    </row>
    <row r="308" spans="1:16" s="12" customFormat="1" ht="15.75" customHeight="1" hidden="1">
      <c r="A308" s="37"/>
      <c r="B308" s="15"/>
      <c r="C308" s="29" t="s">
        <v>59</v>
      </c>
      <c r="D308" s="30">
        <v>207.5</v>
      </c>
      <c r="E308" s="30">
        <v>203.37</v>
      </c>
      <c r="F308" s="30">
        <v>171</v>
      </c>
      <c r="G308" s="30">
        <v>161.63</v>
      </c>
      <c r="H308" s="30">
        <v>155</v>
      </c>
      <c r="I308" s="30">
        <v>190</v>
      </c>
      <c r="J308" s="30">
        <v>190</v>
      </c>
      <c r="K308" s="30">
        <v>213.08</v>
      </c>
      <c r="L308" s="30">
        <v>257.5</v>
      </c>
      <c r="M308" s="30">
        <v>242.4</v>
      </c>
      <c r="N308" s="30">
        <v>246.25</v>
      </c>
      <c r="O308" s="30">
        <v>288.33</v>
      </c>
      <c r="P308" s="30">
        <f t="shared" si="14"/>
        <v>210.505</v>
      </c>
    </row>
    <row r="309" spans="2:16" s="12" customFormat="1" ht="15.75" customHeight="1">
      <c r="B309" s="15"/>
      <c r="C309" s="29" t="s">
        <v>99</v>
      </c>
      <c r="D309" s="30">
        <v>312.5</v>
      </c>
      <c r="E309" s="30">
        <v>341.53</v>
      </c>
      <c r="F309" s="30">
        <v>237.5</v>
      </c>
      <c r="G309" s="30">
        <v>226.44</v>
      </c>
      <c r="H309" s="30">
        <v>252.4</v>
      </c>
      <c r="I309" s="30">
        <v>290.2</v>
      </c>
      <c r="J309" s="30">
        <v>318.75</v>
      </c>
      <c r="K309" s="30">
        <v>345.5</v>
      </c>
      <c r="L309" s="30">
        <v>345.79</v>
      </c>
      <c r="M309" s="30">
        <v>374</v>
      </c>
      <c r="N309" s="30">
        <v>338.5</v>
      </c>
      <c r="O309" s="30">
        <v>337.2</v>
      </c>
      <c r="P309" s="30">
        <f t="shared" si="14"/>
        <v>310.0258333333333</v>
      </c>
    </row>
    <row r="310" spans="2:16" s="12" customFormat="1" ht="15.75" customHeight="1">
      <c r="B310" s="15"/>
      <c r="C310" s="29" t="s">
        <v>101</v>
      </c>
      <c r="D310" s="30">
        <v>346.96</v>
      </c>
      <c r="E310" s="30">
        <v>293.17</v>
      </c>
      <c r="F310" s="30">
        <v>242.2</v>
      </c>
      <c r="G310" s="30">
        <v>242.6</v>
      </c>
      <c r="H310" s="30">
        <v>236.8</v>
      </c>
      <c r="I310" s="30">
        <v>265.65</v>
      </c>
      <c r="J310" s="30">
        <v>271.88</v>
      </c>
      <c r="K310" s="30">
        <v>262.4</v>
      </c>
      <c r="L310" s="30">
        <v>257.4</v>
      </c>
      <c r="M310" s="30">
        <v>297.6</v>
      </c>
      <c r="N310" s="30">
        <v>310</v>
      </c>
      <c r="O310" s="30">
        <v>310</v>
      </c>
      <c r="P310" s="30">
        <f t="shared" si="14"/>
        <v>278.055</v>
      </c>
    </row>
    <row r="311" spans="1:17" s="12" customFormat="1" ht="15.75" customHeight="1" hidden="1">
      <c r="A311" s="37"/>
      <c r="B311" s="37"/>
      <c r="C311" s="29" t="s">
        <v>64</v>
      </c>
      <c r="D311" s="30">
        <v>270</v>
      </c>
      <c r="E311" s="30">
        <v>269.23</v>
      </c>
      <c r="F311" s="30">
        <v>236.8</v>
      </c>
      <c r="G311" s="30">
        <v>231.11</v>
      </c>
      <c r="H311" s="30">
        <v>234.42</v>
      </c>
      <c r="I311" s="30">
        <v>229.17</v>
      </c>
      <c r="J311" s="30">
        <v>230</v>
      </c>
      <c r="K311" s="30">
        <v>226</v>
      </c>
      <c r="L311" s="30">
        <v>223.46</v>
      </c>
      <c r="M311" s="30">
        <v>245.58</v>
      </c>
      <c r="N311" s="30">
        <v>263.7</v>
      </c>
      <c r="O311" s="30">
        <v>222.3</v>
      </c>
      <c r="P311" s="30">
        <f t="shared" si="14"/>
        <v>240.1475</v>
      </c>
      <c r="Q311" s="62"/>
    </row>
    <row r="312" spans="1:17" s="12" customFormat="1" ht="15.75" customHeight="1" thickBot="1">
      <c r="A312" s="65"/>
      <c r="B312" s="65"/>
      <c r="C312" s="35" t="s">
        <v>106</v>
      </c>
      <c r="D312" s="36">
        <v>288.33</v>
      </c>
      <c r="E312" s="36">
        <v>265.2</v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>
        <f t="shared" si="14"/>
        <v>276.765</v>
      </c>
      <c r="Q312" s="62"/>
    </row>
    <row r="313" spans="1:16" s="12" customFormat="1" ht="15.75" customHeight="1" hidden="1">
      <c r="A313" s="37"/>
      <c r="B313" s="33" t="s">
        <v>51</v>
      </c>
      <c r="C313" s="29" t="s">
        <v>71</v>
      </c>
      <c r="D313" s="30">
        <v>233.64</v>
      </c>
      <c r="E313" s="30">
        <v>219.4</v>
      </c>
      <c r="F313" s="30">
        <v>185.93</v>
      </c>
      <c r="G313" s="30">
        <v>194.44</v>
      </c>
      <c r="H313" s="30">
        <v>239.6</v>
      </c>
      <c r="I313" s="30">
        <v>270.43</v>
      </c>
      <c r="J313" s="30">
        <v>286.73</v>
      </c>
      <c r="K313" s="30">
        <v>327.5</v>
      </c>
      <c r="L313" s="30">
        <v>348.12</v>
      </c>
      <c r="M313" s="30">
        <v>385.63</v>
      </c>
      <c r="N313" s="30">
        <v>371.67</v>
      </c>
      <c r="O313" s="30">
        <v>391.92</v>
      </c>
      <c r="P313" s="30">
        <f t="shared" si="14"/>
        <v>287.9175</v>
      </c>
    </row>
    <row r="314" spans="1:16" s="12" customFormat="1" ht="15.75" customHeight="1">
      <c r="A314" s="37"/>
      <c r="B314" s="33" t="s">
        <v>51</v>
      </c>
      <c r="C314" s="29" t="s">
        <v>88</v>
      </c>
      <c r="D314" s="30">
        <v>366.96</v>
      </c>
      <c r="E314" s="30">
        <v>346.2</v>
      </c>
      <c r="F314" s="30">
        <v>310</v>
      </c>
      <c r="G314" s="30">
        <v>358.24</v>
      </c>
      <c r="H314" s="30">
        <v>446.2</v>
      </c>
      <c r="I314" s="30">
        <v>426.41</v>
      </c>
      <c r="J314" s="30">
        <v>442.39</v>
      </c>
      <c r="K314" s="30">
        <v>485</v>
      </c>
      <c r="L314" s="30">
        <v>576.05</v>
      </c>
      <c r="M314" s="30">
        <v>614.7</v>
      </c>
      <c r="N314" s="30">
        <v>594.79</v>
      </c>
      <c r="O314" s="30">
        <v>630.86</v>
      </c>
      <c r="P314" s="30">
        <f t="shared" si="14"/>
        <v>466.4833333333333</v>
      </c>
    </row>
    <row r="315" spans="1:16" s="12" customFormat="1" ht="15.75" customHeight="1">
      <c r="A315" s="37"/>
      <c r="B315" s="33" t="s">
        <v>52</v>
      </c>
      <c r="C315" s="31" t="s">
        <v>93</v>
      </c>
      <c r="D315" s="39">
        <v>649.46</v>
      </c>
      <c r="E315" s="39">
        <v>582.98</v>
      </c>
      <c r="F315" s="39">
        <v>505.86</v>
      </c>
      <c r="G315" s="39">
        <v>542.96</v>
      </c>
      <c r="H315" s="39">
        <v>594.4</v>
      </c>
      <c r="I315" s="39">
        <v>641.1</v>
      </c>
      <c r="J315" s="39">
        <v>652.61</v>
      </c>
      <c r="K315" s="39">
        <v>670.9</v>
      </c>
      <c r="L315" s="39">
        <v>648.98</v>
      </c>
      <c r="M315" s="39">
        <v>658.2</v>
      </c>
      <c r="N315" s="39">
        <v>684.69</v>
      </c>
      <c r="O315" s="39">
        <v>757.59</v>
      </c>
      <c r="P315" s="30">
        <f>AVERAGE(D315:O315)</f>
        <v>632.4775</v>
      </c>
    </row>
    <row r="316" spans="1:16" s="12" customFormat="1" ht="15.75" customHeight="1">
      <c r="A316" s="37"/>
      <c r="B316" s="31" t="s">
        <v>75</v>
      </c>
      <c r="C316" s="31" t="s">
        <v>97</v>
      </c>
      <c r="D316" s="39">
        <v>690.11</v>
      </c>
      <c r="E316" s="39">
        <v>597</v>
      </c>
      <c r="F316" s="39">
        <v>562.31</v>
      </c>
      <c r="G316" s="39">
        <v>590.8</v>
      </c>
      <c r="H316" s="39">
        <v>633.15</v>
      </c>
      <c r="I316" s="39">
        <v>631.73</v>
      </c>
      <c r="J316" s="39">
        <v>596.3</v>
      </c>
      <c r="K316" s="39">
        <v>621.2</v>
      </c>
      <c r="L316" s="39">
        <v>642.8</v>
      </c>
      <c r="M316" s="39">
        <v>666.8</v>
      </c>
      <c r="N316" s="39">
        <v>650.57</v>
      </c>
      <c r="O316" s="39">
        <v>625</v>
      </c>
      <c r="P316" s="30">
        <f t="shared" si="14"/>
        <v>625.6475</v>
      </c>
    </row>
    <row r="317" spans="1:16" s="12" customFormat="1" ht="15.75" customHeight="1" hidden="1">
      <c r="A317" s="37"/>
      <c r="B317" s="31"/>
      <c r="C317" s="29" t="s">
        <v>21</v>
      </c>
      <c r="D317" s="30">
        <v>391.25</v>
      </c>
      <c r="E317" s="30">
        <v>357.12</v>
      </c>
      <c r="F317" s="30">
        <v>273.75</v>
      </c>
      <c r="G317" s="30">
        <v>275.63</v>
      </c>
      <c r="H317" s="30">
        <v>296.6</v>
      </c>
      <c r="I317" s="30">
        <v>325.91</v>
      </c>
      <c r="J317" s="30">
        <v>367.2</v>
      </c>
      <c r="K317" s="30">
        <v>366.25</v>
      </c>
      <c r="L317" s="30">
        <v>388.43</v>
      </c>
      <c r="M317" s="30">
        <v>412.5</v>
      </c>
      <c r="N317" s="30">
        <v>402.5</v>
      </c>
      <c r="O317" s="30">
        <v>402.5</v>
      </c>
      <c r="P317" s="30">
        <f aca="true" t="shared" si="15" ref="P317:P327">AVERAGE(D317:O317)</f>
        <v>354.96999999999997</v>
      </c>
    </row>
    <row r="318" spans="1:16" s="12" customFormat="1" ht="15.75" customHeight="1" hidden="1">
      <c r="A318" s="37"/>
      <c r="B318" s="15"/>
      <c r="C318" s="29" t="s">
        <v>56</v>
      </c>
      <c r="D318" s="30">
        <v>407.74</v>
      </c>
      <c r="E318" s="30">
        <v>452.69</v>
      </c>
      <c r="F318" s="30">
        <v>348</v>
      </c>
      <c r="G318" s="30">
        <v>370.19</v>
      </c>
      <c r="H318" s="30">
        <v>439.3</v>
      </c>
      <c r="I318" s="30">
        <v>473.91</v>
      </c>
      <c r="J318" s="30">
        <v>462.5</v>
      </c>
      <c r="K318" s="30">
        <v>462.5</v>
      </c>
      <c r="L318" s="30">
        <v>462.5</v>
      </c>
      <c r="M318" s="30">
        <v>462.5</v>
      </c>
      <c r="N318" s="30">
        <v>462.5</v>
      </c>
      <c r="O318" s="30">
        <v>449.07</v>
      </c>
      <c r="P318" s="30">
        <f t="shared" si="15"/>
        <v>437.7833333333333</v>
      </c>
    </row>
    <row r="319" spans="1:16" s="12" customFormat="1" ht="15.75" customHeight="1" hidden="1">
      <c r="A319" s="37"/>
      <c r="B319" s="15"/>
      <c r="C319" s="29" t="s">
        <v>59</v>
      </c>
      <c r="D319" s="30">
        <v>425</v>
      </c>
      <c r="E319" s="30">
        <v>419.23</v>
      </c>
      <c r="F319" s="30">
        <v>340.76</v>
      </c>
      <c r="G319" s="30">
        <v>323.85</v>
      </c>
      <c r="H319" s="30">
        <v>315</v>
      </c>
      <c r="I319" s="30">
        <v>379.4</v>
      </c>
      <c r="J319" s="30">
        <v>371.6</v>
      </c>
      <c r="K319" s="30">
        <v>407.69</v>
      </c>
      <c r="L319" s="30">
        <v>444.38</v>
      </c>
      <c r="M319" s="30">
        <v>440</v>
      </c>
      <c r="N319" s="30">
        <v>449.16</v>
      </c>
      <c r="O319" s="30">
        <v>470.42</v>
      </c>
      <c r="P319" s="30">
        <f t="shared" si="15"/>
        <v>398.8741666666667</v>
      </c>
    </row>
    <row r="320" spans="2:16" s="12" customFormat="1" ht="15.75" customHeight="1">
      <c r="B320" s="15"/>
      <c r="C320" s="29" t="s">
        <v>99</v>
      </c>
      <c r="D320" s="30">
        <v>570.19</v>
      </c>
      <c r="E320" s="30">
        <v>435.96</v>
      </c>
      <c r="F320" s="30">
        <v>416.5</v>
      </c>
      <c r="G320" s="30">
        <v>415.38</v>
      </c>
      <c r="H320" s="30">
        <v>461</v>
      </c>
      <c r="I320" s="30">
        <v>560</v>
      </c>
      <c r="J320" s="30">
        <v>573.95</v>
      </c>
      <c r="K320" s="30">
        <v>632.5</v>
      </c>
      <c r="L320" s="30">
        <v>635.95</v>
      </c>
      <c r="M320" s="30">
        <v>659</v>
      </c>
      <c r="N320" s="30">
        <v>628.5</v>
      </c>
      <c r="O320" s="30">
        <v>627.2</v>
      </c>
      <c r="P320" s="30">
        <f t="shared" si="15"/>
        <v>551.3441666666666</v>
      </c>
    </row>
    <row r="321" spans="2:16" s="12" customFormat="1" ht="15.75" customHeight="1">
      <c r="B321" s="15"/>
      <c r="C321" s="29" t="s">
        <v>101</v>
      </c>
      <c r="D321" s="30">
        <v>631.74</v>
      </c>
      <c r="E321" s="30">
        <v>523.46</v>
      </c>
      <c r="F321" s="30">
        <v>424.8</v>
      </c>
      <c r="G321" s="30">
        <v>453.75</v>
      </c>
      <c r="H321" s="30">
        <v>443</v>
      </c>
      <c r="I321" s="30">
        <v>464.78</v>
      </c>
      <c r="J321" s="30">
        <v>473.54</v>
      </c>
      <c r="K321" s="30">
        <v>474.4</v>
      </c>
      <c r="L321" s="30">
        <v>467</v>
      </c>
      <c r="M321" s="30">
        <v>507.8</v>
      </c>
      <c r="N321" s="30">
        <v>535</v>
      </c>
      <c r="O321" s="30">
        <v>535</v>
      </c>
      <c r="P321" s="30">
        <f>AVERAGE(D321:O321)</f>
        <v>494.5225</v>
      </c>
    </row>
    <row r="322" spans="1:16" s="12" customFormat="1" ht="15.75" customHeight="1" hidden="1">
      <c r="A322" s="37"/>
      <c r="B322" s="37"/>
      <c r="C322" s="29" t="s">
        <v>64</v>
      </c>
      <c r="D322" s="30">
        <v>460</v>
      </c>
      <c r="E322" s="30">
        <v>428.27</v>
      </c>
      <c r="F322" s="30">
        <v>374.6</v>
      </c>
      <c r="G322" s="30">
        <v>395.19</v>
      </c>
      <c r="H322" s="30">
        <v>417.69</v>
      </c>
      <c r="I322" s="30">
        <v>399.8</v>
      </c>
      <c r="J322" s="30">
        <v>404.78</v>
      </c>
      <c r="K322" s="30">
        <v>417.6</v>
      </c>
      <c r="L322" s="30">
        <v>433.08</v>
      </c>
      <c r="M322" s="30">
        <v>470.77</v>
      </c>
      <c r="N322" s="30">
        <v>484.35</v>
      </c>
      <c r="O322" s="30">
        <v>423.85</v>
      </c>
      <c r="P322" s="30">
        <f t="shared" si="15"/>
        <v>425.8316666666667</v>
      </c>
    </row>
    <row r="323" spans="1:16" s="12" customFormat="1" ht="15.75" customHeight="1" thickBot="1">
      <c r="A323" s="65"/>
      <c r="B323" s="65"/>
      <c r="C323" s="35" t="s">
        <v>106</v>
      </c>
      <c r="D323" s="36">
        <v>534.79</v>
      </c>
      <c r="E323" s="36">
        <v>465.8</v>
      </c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>
        <f>AVERAGE(D323:O323)</f>
        <v>500.29499999999996</v>
      </c>
    </row>
    <row r="324" spans="1:16" s="12" customFormat="1" ht="15.75" customHeight="1" hidden="1">
      <c r="A324" s="37"/>
      <c r="B324" s="33" t="s">
        <v>53</v>
      </c>
      <c r="C324" s="29" t="s">
        <v>71</v>
      </c>
      <c r="D324" s="30">
        <v>416.82</v>
      </c>
      <c r="E324" s="30">
        <v>399.6</v>
      </c>
      <c r="F324" s="30">
        <v>359.81</v>
      </c>
      <c r="G324" s="30">
        <v>365</v>
      </c>
      <c r="H324" s="30">
        <v>394.4</v>
      </c>
      <c r="I324" s="30">
        <v>434.35</v>
      </c>
      <c r="J324" s="30">
        <v>427.04</v>
      </c>
      <c r="K324" s="30">
        <v>519.38</v>
      </c>
      <c r="L324" s="30">
        <v>587.71</v>
      </c>
      <c r="M324" s="30">
        <v>668.75</v>
      </c>
      <c r="N324" s="30">
        <v>700</v>
      </c>
      <c r="O324" s="30">
        <v>730.96</v>
      </c>
      <c r="P324" s="30">
        <f t="shared" si="15"/>
        <v>500.3183333333334</v>
      </c>
    </row>
    <row r="325" spans="1:16" s="12" customFormat="1" ht="15.75" customHeight="1">
      <c r="A325" s="37"/>
      <c r="B325" s="33" t="s">
        <v>53</v>
      </c>
      <c r="C325" s="29" t="s">
        <v>88</v>
      </c>
      <c r="D325" s="30">
        <v>633.04</v>
      </c>
      <c r="E325" s="30">
        <v>779</v>
      </c>
      <c r="F325" s="30">
        <v>764.2</v>
      </c>
      <c r="G325" s="30">
        <v>891.67</v>
      </c>
      <c r="H325" s="30">
        <v>1032</v>
      </c>
      <c r="I325" s="30">
        <v>915.21</v>
      </c>
      <c r="J325" s="30">
        <v>1010.87</v>
      </c>
      <c r="K325" s="30">
        <v>1188</v>
      </c>
      <c r="L325" s="30">
        <v>1569.23</v>
      </c>
      <c r="M325" s="30">
        <v>1662</v>
      </c>
      <c r="N325" s="30">
        <v>1583.33</v>
      </c>
      <c r="O325" s="30">
        <v>1592.31</v>
      </c>
      <c r="P325" s="30">
        <f t="shared" si="15"/>
        <v>1135.0716666666665</v>
      </c>
    </row>
    <row r="326" spans="1:16" s="12" customFormat="1" ht="15.75" customHeight="1">
      <c r="A326" s="37"/>
      <c r="B326" s="31" t="s">
        <v>75</v>
      </c>
      <c r="C326" s="31" t="s">
        <v>93</v>
      </c>
      <c r="D326" s="39">
        <v>1527.27</v>
      </c>
      <c r="E326" s="39">
        <v>1176.92</v>
      </c>
      <c r="F326" s="39">
        <v>896.15</v>
      </c>
      <c r="G326" s="39">
        <v>1067.31</v>
      </c>
      <c r="H326" s="39">
        <v>1064</v>
      </c>
      <c r="I326" s="39">
        <v>1180</v>
      </c>
      <c r="J326" s="39">
        <v>1193.48</v>
      </c>
      <c r="K326" s="39">
        <v>1248</v>
      </c>
      <c r="L326" s="39">
        <v>1146.3</v>
      </c>
      <c r="M326" s="39">
        <v>1218</v>
      </c>
      <c r="N326" s="39">
        <v>1252.08</v>
      </c>
      <c r="O326" s="39">
        <v>1311.11</v>
      </c>
      <c r="P326" s="30">
        <f>AVERAGE(D326:O326)</f>
        <v>1190.0516666666665</v>
      </c>
    </row>
    <row r="327" spans="1:16" s="12" customFormat="1" ht="15.75" customHeight="1">
      <c r="A327" s="37"/>
      <c r="B327" s="33"/>
      <c r="C327" s="31" t="s">
        <v>97</v>
      </c>
      <c r="D327" s="39">
        <v>1213.64</v>
      </c>
      <c r="E327" s="39">
        <v>900</v>
      </c>
      <c r="F327" s="39">
        <v>759.62</v>
      </c>
      <c r="G327" s="39">
        <v>782.69</v>
      </c>
      <c r="H327" s="39">
        <v>806.52</v>
      </c>
      <c r="I327" s="39">
        <v>693.08</v>
      </c>
      <c r="J327" s="39">
        <v>659.78</v>
      </c>
      <c r="K327" s="39">
        <v>682</v>
      </c>
      <c r="L327" s="39">
        <v>740</v>
      </c>
      <c r="M327" s="39">
        <v>750</v>
      </c>
      <c r="N327" s="39">
        <v>750</v>
      </c>
      <c r="O327" s="39">
        <v>683.33</v>
      </c>
      <c r="P327" s="30">
        <f t="shared" si="15"/>
        <v>785.055</v>
      </c>
    </row>
    <row r="328" spans="1:16" s="12" customFormat="1" ht="15.75" customHeight="1" hidden="1">
      <c r="A328" s="37"/>
      <c r="B328" s="31"/>
      <c r="C328" s="29" t="s">
        <v>21</v>
      </c>
      <c r="D328" s="30">
        <v>51.83</v>
      </c>
      <c r="E328" s="30">
        <v>52.21</v>
      </c>
      <c r="F328" s="30">
        <v>50.5</v>
      </c>
      <c r="G328" s="30">
        <v>50.75</v>
      </c>
      <c r="H328" s="30">
        <v>50.5</v>
      </c>
      <c r="I328" s="30">
        <v>49.1</v>
      </c>
      <c r="J328" s="30">
        <v>49</v>
      </c>
      <c r="K328" s="30">
        <v>51.19</v>
      </c>
      <c r="L328" s="30">
        <v>52.07</v>
      </c>
      <c r="M328" s="30">
        <v>50.75</v>
      </c>
      <c r="N328" s="30">
        <v>51.07</v>
      </c>
      <c r="O328" s="30">
        <v>52</v>
      </c>
      <c r="P328" s="30">
        <f aca="true" t="shared" si="16" ref="P328:P338">AVERAGE(D328:O328)</f>
        <v>50.91416666666667</v>
      </c>
    </row>
    <row r="329" spans="1:16" s="12" customFormat="1" ht="15.75" customHeight="1" hidden="1">
      <c r="A329" s="37"/>
      <c r="B329" s="15"/>
      <c r="C329" s="29" t="s">
        <v>56</v>
      </c>
      <c r="D329" s="30">
        <v>51.21</v>
      </c>
      <c r="E329" s="30">
        <v>50.71</v>
      </c>
      <c r="F329" s="30">
        <v>51</v>
      </c>
      <c r="G329" s="30">
        <v>57.58</v>
      </c>
      <c r="H329" s="30">
        <v>71.25</v>
      </c>
      <c r="I329" s="30">
        <v>88.5</v>
      </c>
      <c r="J329" s="30">
        <v>80.93</v>
      </c>
      <c r="K329" s="30">
        <v>74.5</v>
      </c>
      <c r="L329" s="30">
        <v>69.56</v>
      </c>
      <c r="M329" s="30">
        <v>74.71</v>
      </c>
      <c r="N329" s="30">
        <v>74.58</v>
      </c>
      <c r="O329" s="30">
        <v>72.5</v>
      </c>
      <c r="P329" s="30">
        <f t="shared" si="16"/>
        <v>68.08583333333334</v>
      </c>
    </row>
    <row r="330" spans="1:17" s="12" customFormat="1" ht="15.75" customHeight="1" hidden="1">
      <c r="A330" s="37"/>
      <c r="B330" s="15"/>
      <c r="C330" s="29" t="s">
        <v>59</v>
      </c>
      <c r="D330" s="30">
        <v>75.21</v>
      </c>
      <c r="E330" s="30">
        <v>66.75</v>
      </c>
      <c r="F330" s="30">
        <v>63.13</v>
      </c>
      <c r="G330" s="30">
        <v>62.66</v>
      </c>
      <c r="H330" s="30">
        <v>62.8</v>
      </c>
      <c r="I330" s="30">
        <v>62.14</v>
      </c>
      <c r="J330" s="30">
        <v>62.5</v>
      </c>
      <c r="K330" s="30">
        <v>67.25</v>
      </c>
      <c r="L330" s="30">
        <v>72.5</v>
      </c>
      <c r="M330" s="30">
        <v>70.94</v>
      </c>
      <c r="N330" s="30">
        <v>70.9</v>
      </c>
      <c r="O330" s="30">
        <v>79</v>
      </c>
      <c r="P330" s="30">
        <f t="shared" si="16"/>
        <v>67.98166666666667</v>
      </c>
      <c r="Q330" s="12">
        <f>700*10</f>
        <v>7000</v>
      </c>
    </row>
    <row r="331" spans="2:16" s="12" customFormat="1" ht="15.75" customHeight="1">
      <c r="B331" s="15"/>
      <c r="C331" s="29" t="s">
        <v>99</v>
      </c>
      <c r="D331" s="30">
        <v>580.77</v>
      </c>
      <c r="E331" s="30">
        <v>444.23</v>
      </c>
      <c r="F331" s="30">
        <v>425</v>
      </c>
      <c r="G331" s="30">
        <v>402.88</v>
      </c>
      <c r="H331" s="30">
        <v>476</v>
      </c>
      <c r="I331" s="30">
        <v>617</v>
      </c>
      <c r="J331" s="30">
        <v>610.42</v>
      </c>
      <c r="K331" s="30">
        <v>744</v>
      </c>
      <c r="L331" s="30">
        <v>803.33</v>
      </c>
      <c r="M331" s="30">
        <v>850</v>
      </c>
      <c r="N331" s="30">
        <v>850</v>
      </c>
      <c r="O331" s="30">
        <v>850</v>
      </c>
      <c r="P331" s="30">
        <f>AVERAGE(D331:O331)</f>
        <v>637.8025</v>
      </c>
    </row>
    <row r="332" spans="2:16" s="12" customFormat="1" ht="15.75" customHeight="1">
      <c r="B332" s="15"/>
      <c r="C332" s="29" t="s">
        <v>101</v>
      </c>
      <c r="D332" s="30">
        <v>884.78</v>
      </c>
      <c r="E332" s="30">
        <v>796.15</v>
      </c>
      <c r="F332" s="30">
        <v>602</v>
      </c>
      <c r="G332" s="30">
        <v>715.38</v>
      </c>
      <c r="H332" s="30">
        <v>706</v>
      </c>
      <c r="I332" s="30">
        <v>707.61</v>
      </c>
      <c r="J332" s="30">
        <v>725</v>
      </c>
      <c r="K332" s="30">
        <v>750</v>
      </c>
      <c r="L332" s="30">
        <v>728</v>
      </c>
      <c r="M332" s="30">
        <v>848</v>
      </c>
      <c r="N332" s="30">
        <v>900</v>
      </c>
      <c r="O332" s="30">
        <v>900</v>
      </c>
      <c r="P332" s="30">
        <f>AVERAGE(D332:O332)</f>
        <v>771.91</v>
      </c>
    </row>
    <row r="333" spans="1:16" s="12" customFormat="1" ht="15.75" customHeight="1" hidden="1">
      <c r="A333" s="37"/>
      <c r="B333" s="37"/>
      <c r="C333" s="29" t="s">
        <v>64</v>
      </c>
      <c r="D333" s="30">
        <v>77.92</v>
      </c>
      <c r="E333" s="30">
        <v>74.33</v>
      </c>
      <c r="F333" s="30">
        <v>75.71</v>
      </c>
      <c r="G333" s="30">
        <v>76.25</v>
      </c>
      <c r="H333" s="30">
        <v>76.71</v>
      </c>
      <c r="I333" s="30">
        <v>75.86</v>
      </c>
      <c r="J333" s="30">
        <v>69.5</v>
      </c>
      <c r="K333" s="30">
        <v>70</v>
      </c>
      <c r="L333" s="30">
        <v>70.75</v>
      </c>
      <c r="M333" s="30">
        <v>69.83</v>
      </c>
      <c r="N333" s="30">
        <v>74</v>
      </c>
      <c r="O333" s="30">
        <v>81</v>
      </c>
      <c r="P333" s="30">
        <f t="shared" si="16"/>
        <v>74.32166666666667</v>
      </c>
    </row>
    <row r="334" spans="1:16" s="12" customFormat="1" ht="15.75" customHeight="1" thickBot="1">
      <c r="A334" s="65"/>
      <c r="B334" s="65"/>
      <c r="C334" s="35" t="s">
        <v>106</v>
      </c>
      <c r="D334" s="36">
        <v>891.67</v>
      </c>
      <c r="E334" s="36">
        <v>714</v>
      </c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>
        <f>AVERAGE(D334:O334)</f>
        <v>802.835</v>
      </c>
    </row>
    <row r="335" spans="1:16" s="12" customFormat="1" ht="15.75" customHeight="1" hidden="1">
      <c r="A335" s="37"/>
      <c r="B335" s="37"/>
      <c r="C335" s="29" t="s">
        <v>71</v>
      </c>
      <c r="D335" s="30">
        <v>78.13</v>
      </c>
      <c r="E335" s="30">
        <v>77.75</v>
      </c>
      <c r="F335" s="30">
        <v>80</v>
      </c>
      <c r="G335" s="30">
        <v>73.67</v>
      </c>
      <c r="H335" s="30">
        <v>71.71</v>
      </c>
      <c r="I335" s="30">
        <v>72.25</v>
      </c>
      <c r="J335" s="30">
        <v>72.83</v>
      </c>
      <c r="K335" s="30">
        <v>80.9</v>
      </c>
      <c r="L335" s="30">
        <v>80</v>
      </c>
      <c r="M335" s="30">
        <v>79.17</v>
      </c>
      <c r="N335" s="30">
        <v>70</v>
      </c>
      <c r="O335" s="30">
        <v>73.6</v>
      </c>
      <c r="P335" s="30">
        <f t="shared" si="16"/>
        <v>75.83416666666666</v>
      </c>
    </row>
    <row r="336" spans="1:16" s="12" customFormat="1" ht="15.75" customHeight="1">
      <c r="A336" s="37"/>
      <c r="B336" s="33" t="s">
        <v>54</v>
      </c>
      <c r="C336" s="29" t="s">
        <v>88</v>
      </c>
      <c r="D336" s="30">
        <v>74</v>
      </c>
      <c r="E336" s="30">
        <v>76.21</v>
      </c>
      <c r="F336" s="30">
        <v>86.25</v>
      </c>
      <c r="G336" s="30">
        <v>92.3</v>
      </c>
      <c r="H336" s="30">
        <v>101.5</v>
      </c>
      <c r="I336" s="30">
        <v>93.38</v>
      </c>
      <c r="J336" s="30">
        <v>93.5</v>
      </c>
      <c r="K336" s="30">
        <v>100</v>
      </c>
      <c r="L336" s="30">
        <v>109.88</v>
      </c>
      <c r="M336" s="30">
        <v>107.6</v>
      </c>
      <c r="N336" s="30">
        <v>106.25</v>
      </c>
      <c r="O336" s="30">
        <v>105</v>
      </c>
      <c r="P336" s="30">
        <f t="shared" si="16"/>
        <v>95.48916666666666</v>
      </c>
    </row>
    <row r="337" spans="1:16" s="12" customFormat="1" ht="15.75" customHeight="1">
      <c r="A337" s="37"/>
      <c r="B337" s="31" t="s">
        <v>81</v>
      </c>
      <c r="C337" s="31" t="s">
        <v>93</v>
      </c>
      <c r="D337" s="39">
        <v>109.1</v>
      </c>
      <c r="E337" s="39">
        <v>110</v>
      </c>
      <c r="F337" s="39">
        <v>112.5</v>
      </c>
      <c r="G337" s="39">
        <v>111</v>
      </c>
      <c r="H337" s="39">
        <v>112.5</v>
      </c>
      <c r="I337" s="39">
        <v>113.12</v>
      </c>
      <c r="J337" s="39">
        <v>114.5</v>
      </c>
      <c r="K337" s="39">
        <v>114</v>
      </c>
      <c r="L337" s="39">
        <v>115.5</v>
      </c>
      <c r="M337" s="39">
        <v>110.62</v>
      </c>
      <c r="N337" s="39">
        <v>111.25</v>
      </c>
      <c r="O337" s="39">
        <v>107.2</v>
      </c>
      <c r="P337" s="30">
        <f>AVERAGE(D337:O337)</f>
        <v>111.77416666666669</v>
      </c>
    </row>
    <row r="338" spans="1:16" s="12" customFormat="1" ht="15.75" customHeight="1">
      <c r="A338" s="37"/>
      <c r="B338" s="31"/>
      <c r="C338" s="31" t="s">
        <v>97</v>
      </c>
      <c r="D338" s="39">
        <v>104.25</v>
      </c>
      <c r="E338" s="39">
        <v>107.62</v>
      </c>
      <c r="F338" s="39">
        <v>114.5</v>
      </c>
      <c r="G338" s="39">
        <v>112.5</v>
      </c>
      <c r="H338" s="39">
        <v>108.75</v>
      </c>
      <c r="I338" s="39">
        <v>107.5</v>
      </c>
      <c r="J338" s="39">
        <v>107.5</v>
      </c>
      <c r="K338" s="39">
        <v>111.25</v>
      </c>
      <c r="L338" s="39">
        <v>115.3</v>
      </c>
      <c r="M338" s="39">
        <v>125</v>
      </c>
      <c r="N338" s="39">
        <v>132.5</v>
      </c>
      <c r="O338" s="39">
        <v>132</v>
      </c>
      <c r="P338" s="30">
        <f t="shared" si="16"/>
        <v>114.88916666666667</v>
      </c>
    </row>
    <row r="339" spans="1:16" s="12" customFormat="1" ht="15.75" customHeight="1" hidden="1">
      <c r="A339" s="37"/>
      <c r="B339" s="15" t="s">
        <v>61</v>
      </c>
      <c r="C339" s="53" t="s">
        <v>56</v>
      </c>
      <c r="D339" s="9">
        <v>1211.44</v>
      </c>
      <c r="E339" s="9">
        <v>1706.39</v>
      </c>
      <c r="F339" s="9">
        <v>1888.97</v>
      </c>
      <c r="G339" s="9">
        <v>1372.35</v>
      </c>
      <c r="H339" s="9" t="s">
        <v>39</v>
      </c>
      <c r="I339" s="9">
        <v>2509.24</v>
      </c>
      <c r="J339" s="9" t="s">
        <v>39</v>
      </c>
      <c r="K339" s="9" t="s">
        <v>39</v>
      </c>
      <c r="L339" s="9">
        <v>1105</v>
      </c>
      <c r="M339" s="9">
        <v>630.29</v>
      </c>
      <c r="N339" s="9" t="s">
        <v>39</v>
      </c>
      <c r="O339" s="9" t="s">
        <v>39</v>
      </c>
      <c r="P339" s="9">
        <f>AVERAGE(D339:O339)</f>
        <v>1489.097142857143</v>
      </c>
    </row>
    <row r="340" spans="1:16" s="12" customFormat="1" ht="15.75" customHeight="1" hidden="1">
      <c r="A340" s="37"/>
      <c r="B340" s="15" t="s">
        <v>62</v>
      </c>
      <c r="C340" s="53" t="s">
        <v>59</v>
      </c>
      <c r="D340" s="9">
        <v>746.49</v>
      </c>
      <c r="E340" s="9">
        <v>700</v>
      </c>
      <c r="F340" s="9">
        <v>883.47</v>
      </c>
      <c r="G340" s="9">
        <v>980</v>
      </c>
      <c r="H340" s="9" t="s">
        <v>39</v>
      </c>
      <c r="I340" s="9">
        <v>642</v>
      </c>
      <c r="J340" s="9">
        <v>545</v>
      </c>
      <c r="K340" s="9">
        <v>804</v>
      </c>
      <c r="L340" s="9">
        <v>825</v>
      </c>
      <c r="M340" s="9">
        <v>600</v>
      </c>
      <c r="N340" s="9">
        <v>800</v>
      </c>
      <c r="O340" s="9">
        <v>1200</v>
      </c>
      <c r="P340" s="9">
        <f>AVERAGE(D340:O340)</f>
        <v>793.2690909090908</v>
      </c>
    </row>
    <row r="341" spans="1:16" s="12" customFormat="1" ht="15.75" customHeight="1" hidden="1">
      <c r="A341" s="37"/>
      <c r="B341" s="15" t="s">
        <v>63</v>
      </c>
      <c r="C341" s="53" t="s">
        <v>64</v>
      </c>
      <c r="D341" s="9" t="s">
        <v>69</v>
      </c>
      <c r="E341" s="9">
        <v>1030</v>
      </c>
      <c r="F341" s="9">
        <v>825</v>
      </c>
      <c r="G341" s="9" t="s">
        <v>39</v>
      </c>
      <c r="H341" s="9" t="s">
        <v>39</v>
      </c>
      <c r="I341" s="9">
        <v>635</v>
      </c>
      <c r="J341" s="9">
        <v>913.84</v>
      </c>
      <c r="K341" s="9">
        <v>796.4</v>
      </c>
      <c r="L341" s="9">
        <v>830</v>
      </c>
      <c r="M341" s="9">
        <v>695</v>
      </c>
      <c r="N341" s="9">
        <v>675</v>
      </c>
      <c r="O341" s="9">
        <v>690</v>
      </c>
      <c r="P341" s="9">
        <f>AVERAGE(D341:O341)</f>
        <v>787.8044444444445</v>
      </c>
    </row>
    <row r="342" spans="1:16" s="12" customFormat="1" ht="15.75" customHeight="1" hidden="1">
      <c r="A342" s="37"/>
      <c r="B342" s="15"/>
      <c r="C342" s="53" t="s">
        <v>71</v>
      </c>
      <c r="D342" s="9">
        <v>1481</v>
      </c>
      <c r="E342" s="9">
        <v>1145</v>
      </c>
      <c r="F342" s="9">
        <v>1057</v>
      </c>
      <c r="G342" s="9">
        <v>1073</v>
      </c>
      <c r="H342" s="9">
        <v>1410</v>
      </c>
      <c r="I342" s="9">
        <v>1510</v>
      </c>
      <c r="J342" s="9">
        <v>1365</v>
      </c>
      <c r="K342" s="9" t="s">
        <v>86</v>
      </c>
      <c r="L342" s="9" t="s">
        <v>39</v>
      </c>
      <c r="M342" s="9">
        <v>835</v>
      </c>
      <c r="N342" s="9"/>
      <c r="O342" s="9">
        <v>963.75</v>
      </c>
      <c r="P342" s="9">
        <f>AVERAGE(D342:O342)</f>
        <v>1204.4166666666667</v>
      </c>
    </row>
    <row r="343" spans="1:16" s="12" customFormat="1" ht="15.75" customHeight="1" hidden="1">
      <c r="A343" s="37"/>
      <c r="B343" s="15"/>
      <c r="C343" s="53" t="s">
        <v>88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s="12" customFormat="1" ht="15.75" customHeight="1">
      <c r="B344" s="15"/>
      <c r="C344" s="33" t="s">
        <v>99</v>
      </c>
      <c r="D344" s="9">
        <v>131.87</v>
      </c>
      <c r="E344" s="9">
        <v>122.5</v>
      </c>
      <c r="F344" s="9">
        <v>132</v>
      </c>
      <c r="G344" s="9">
        <v>131</v>
      </c>
      <c r="H344" s="9">
        <v>132.5</v>
      </c>
      <c r="I344" s="9">
        <v>132.87</v>
      </c>
      <c r="J344" s="9">
        <v>126.88</v>
      </c>
      <c r="K344" s="9">
        <v>135.5</v>
      </c>
      <c r="L344" s="9">
        <v>140</v>
      </c>
      <c r="M344" s="9">
        <v>132.5</v>
      </c>
      <c r="N344" s="9">
        <v>133.75</v>
      </c>
      <c r="O344" s="9">
        <v>136.38</v>
      </c>
      <c r="P344" s="9">
        <f>AVERAGE(D344:O344)</f>
        <v>132.3125</v>
      </c>
    </row>
    <row r="345" spans="2:16" s="12" customFormat="1" ht="15.75" customHeight="1">
      <c r="B345" s="15"/>
      <c r="C345" s="33" t="s">
        <v>101</v>
      </c>
      <c r="D345" s="9">
        <v>160</v>
      </c>
      <c r="E345" s="9">
        <v>165</v>
      </c>
      <c r="F345" s="9">
        <v>165</v>
      </c>
      <c r="G345" s="9">
        <v>156.2</v>
      </c>
      <c r="H345" s="9">
        <v>149.88</v>
      </c>
      <c r="I345" s="9">
        <v>152.5</v>
      </c>
      <c r="J345" s="9">
        <v>157</v>
      </c>
      <c r="K345" s="9">
        <v>180</v>
      </c>
      <c r="L345" s="9">
        <v>192.5</v>
      </c>
      <c r="M345" s="9">
        <v>187.5</v>
      </c>
      <c r="N345" s="9">
        <v>182.5</v>
      </c>
      <c r="O345" s="9">
        <v>175</v>
      </c>
      <c r="P345" s="9">
        <f>AVERAGE(D345:O345)</f>
        <v>168.59</v>
      </c>
    </row>
    <row r="346" spans="1:16" s="12" customFormat="1" ht="15.75" customHeight="1" thickBot="1">
      <c r="A346" s="65"/>
      <c r="B346" s="17"/>
      <c r="C346" s="34" t="s">
        <v>106</v>
      </c>
      <c r="D346" s="25">
        <v>165.63</v>
      </c>
      <c r="E346" s="25">
        <v>182.5</v>
      </c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>
        <f>AVERAGE(D346:O346)</f>
        <v>174.065</v>
      </c>
    </row>
    <row r="347" spans="1:16" s="12" customFormat="1" ht="12.75" customHeight="1">
      <c r="A347" s="37"/>
      <c r="B347" s="54" t="s">
        <v>102</v>
      </c>
      <c r="C347" s="85" t="s">
        <v>103</v>
      </c>
      <c r="D347" s="86"/>
      <c r="E347" s="86"/>
      <c r="F347" s="86"/>
      <c r="G347" s="86"/>
      <c r="H347" s="87" t="s">
        <v>104</v>
      </c>
      <c r="I347" s="88"/>
      <c r="J347" s="88"/>
      <c r="K347" s="88"/>
      <c r="L347" s="88"/>
      <c r="M347" s="88"/>
      <c r="N347" s="56"/>
      <c r="O347" s="56"/>
      <c r="P347" s="57"/>
    </row>
    <row r="348" spans="1:16" s="12" customFormat="1" ht="12.75" customHeight="1">
      <c r="A348" s="37"/>
      <c r="B348" s="58" t="s">
        <v>105</v>
      </c>
      <c r="C348" s="55"/>
      <c r="D348" s="39"/>
      <c r="E348" s="39"/>
      <c r="F348" s="39"/>
      <c r="G348" s="39"/>
      <c r="H348" s="57"/>
      <c r="I348" s="30"/>
      <c r="J348" s="39"/>
      <c r="K348" s="39"/>
      <c r="L348" s="39"/>
      <c r="M348" s="39"/>
      <c r="N348" s="39"/>
      <c r="O348" s="39"/>
      <c r="P348" s="39"/>
    </row>
    <row r="349" spans="1:16" s="12" customFormat="1" ht="12.75" customHeight="1">
      <c r="A349" s="37"/>
      <c r="B349" s="58"/>
      <c r="C349" s="55" t="s">
        <v>107</v>
      </c>
      <c r="D349" s="39"/>
      <c r="E349" s="39"/>
      <c r="F349" s="39"/>
      <c r="G349" s="39"/>
      <c r="H349" s="57"/>
      <c r="I349" s="39"/>
      <c r="J349" s="39"/>
      <c r="K349" s="39"/>
      <c r="L349" s="30" t="s">
        <v>109</v>
      </c>
      <c r="M349" s="39"/>
      <c r="N349" s="39"/>
      <c r="O349" s="39"/>
      <c r="P349" s="39"/>
    </row>
    <row r="350" spans="1:16" s="12" customFormat="1" ht="12.75" customHeight="1">
      <c r="A350" s="37"/>
      <c r="B350" s="58"/>
      <c r="C350" s="55" t="s">
        <v>108</v>
      </c>
      <c r="D350" s="39"/>
      <c r="E350" s="39"/>
      <c r="F350" s="39"/>
      <c r="G350" s="39"/>
      <c r="H350" s="57"/>
      <c r="I350" s="39"/>
      <c r="J350" s="39"/>
      <c r="K350" s="39"/>
      <c r="L350" s="30" t="s">
        <v>110</v>
      </c>
      <c r="M350" s="39"/>
      <c r="N350" s="39"/>
      <c r="O350" s="39"/>
      <c r="P350" s="39"/>
    </row>
    <row r="351" spans="2:16" ht="15.75" customHeight="1">
      <c r="B351" s="37"/>
      <c r="C351" s="44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</row>
    <row r="352" spans="2:16" ht="15.75" customHeight="1">
      <c r="B352" s="37"/>
      <c r="C352" s="44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</row>
    <row r="353" spans="2:16" ht="15.75" customHeight="1">
      <c r="B353" s="37"/>
      <c r="C353" s="44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</row>
    <row r="354" spans="2:16" ht="15.75" customHeight="1">
      <c r="B354" s="37"/>
      <c r="C354" s="44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</row>
    <row r="355" spans="2:16" ht="15.75" customHeight="1">
      <c r="B355" s="37"/>
      <c r="C355" s="44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</row>
    <row r="356" spans="2:16" ht="15.75" customHeight="1">
      <c r="B356" s="37"/>
      <c r="C356" s="44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</row>
    <row r="357" spans="2:16" ht="15.75" customHeight="1">
      <c r="B357" s="12"/>
      <c r="C357" s="8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</row>
    <row r="358" spans="2:16" ht="15.75" customHeight="1">
      <c r="B358" s="12"/>
      <c r="C358" s="8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</row>
    <row r="359" spans="2:16" ht="15.75" customHeight="1">
      <c r="B359" s="67"/>
      <c r="C359" s="8"/>
      <c r="D359" s="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9"/>
    </row>
    <row r="360" spans="2:16" ht="15.75" customHeight="1">
      <c r="B360" s="73"/>
      <c r="C360" s="8"/>
      <c r="D360" s="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9"/>
    </row>
    <row r="361" spans="2:16" ht="15.75" customHeight="1">
      <c r="B361" s="12"/>
      <c r="C361" s="74"/>
      <c r="D361" s="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9"/>
    </row>
    <row r="362" spans="2:16" ht="15.75" customHeight="1">
      <c r="B362" s="12"/>
      <c r="C362" s="74"/>
      <c r="D362" s="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9"/>
    </row>
    <row r="363" spans="2:16" ht="15.75" customHeight="1">
      <c r="B363" s="12"/>
      <c r="C363" s="8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</row>
    <row r="364" spans="2:16" ht="15.75" customHeight="1">
      <c r="B364" s="67"/>
      <c r="C364" s="8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</row>
    <row r="365" spans="2:16" ht="15.75" customHeight="1">
      <c r="B365" s="73"/>
      <c r="C365" s="74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</row>
    <row r="366" spans="2:16" ht="15.75" customHeight="1">
      <c r="B366" s="73"/>
      <c r="C366" s="74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</row>
    <row r="367" spans="2:16" ht="15.75" customHeight="1">
      <c r="B367" s="67"/>
      <c r="C367" s="75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</row>
    <row r="368" spans="2:16" ht="15.75" customHeight="1">
      <c r="B368" s="73"/>
      <c r="C368" s="75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</row>
    <row r="369" spans="2:16" ht="15.75" customHeight="1">
      <c r="B369" s="73"/>
      <c r="C369" s="76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</row>
    <row r="370" spans="2:16" ht="15.75" customHeight="1">
      <c r="B370" s="73"/>
      <c r="C370" s="76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</row>
    <row r="371" spans="2:16" ht="15.75" customHeight="1">
      <c r="B371" s="12"/>
      <c r="C371" s="75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</row>
    <row r="372" spans="2:16" ht="15.75" customHeight="1">
      <c r="B372" s="12"/>
      <c r="C372" s="75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</row>
    <row r="373" spans="2:16" ht="15.75" customHeight="1">
      <c r="B373" s="12"/>
      <c r="C373" s="76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</row>
    <row r="374" spans="2:16" ht="15.75" customHeight="1">
      <c r="B374" s="12"/>
      <c r="C374" s="76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</row>
    <row r="375" spans="2:16" ht="15.75" customHeight="1">
      <c r="B375" s="12"/>
      <c r="C375" s="75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</row>
    <row r="376" spans="2:16" ht="15.75" customHeight="1">
      <c r="B376" s="12"/>
      <c r="C376" s="75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</row>
    <row r="377" spans="2:16" ht="15.75" customHeight="1">
      <c r="B377" s="12"/>
      <c r="C377" s="76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</row>
    <row r="378" spans="2:16" ht="15.75" customHeight="1">
      <c r="B378" s="12"/>
      <c r="C378" s="76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</row>
    <row r="379" spans="2:16" ht="15.75" customHeight="1">
      <c r="B379" s="12"/>
      <c r="C379" s="75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</row>
    <row r="380" spans="2:16" ht="15.75" customHeight="1">
      <c r="B380" s="12"/>
      <c r="C380" s="75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</row>
    <row r="381" spans="2:16" ht="15.75" customHeight="1">
      <c r="B381" s="12"/>
      <c r="C381" s="76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</row>
    <row r="382" spans="2:16" ht="15.75" customHeight="1">
      <c r="B382" s="12"/>
      <c r="C382" s="76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</row>
    <row r="383" spans="2:16" ht="15.75" customHeight="1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</row>
    <row r="384" spans="2:16" ht="15.75" customHeight="1">
      <c r="B384" s="61"/>
      <c r="C384" s="6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ht="15.75" customHeight="1">
      <c r="B385" s="67"/>
      <c r="C385" s="75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</row>
    <row r="386" spans="2:16" ht="15.75" customHeight="1">
      <c r="B386" s="73"/>
      <c r="C386" s="75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</row>
    <row r="387" spans="2:16" ht="15.75" customHeight="1">
      <c r="B387" s="12"/>
      <c r="C387" s="76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</row>
    <row r="388" spans="2:16" ht="15.75" customHeight="1">
      <c r="B388" s="12"/>
      <c r="C388" s="76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ht="15.75" customHeight="1">
      <c r="B389" s="12"/>
      <c r="C389" s="75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2:16" ht="15.75" customHeight="1">
      <c r="B390" s="12"/>
      <c r="C390" s="61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</row>
    <row r="391" spans="2:16" ht="15.75" customHeight="1">
      <c r="B391" s="12"/>
      <c r="C391" s="61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</row>
    <row r="392" spans="2:16" ht="15.75" customHeight="1">
      <c r="B392" s="12"/>
      <c r="C392" s="61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2:16" ht="15.75" customHeight="1">
      <c r="B393" s="12"/>
      <c r="C393" s="61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  <row r="394" spans="2:16" ht="15.75" customHeight="1">
      <c r="B394" s="12"/>
      <c r="C394" s="61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</row>
    <row r="395" spans="2:16" ht="15.75" customHeight="1">
      <c r="B395" s="12"/>
      <c r="C395" s="61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</row>
    <row r="396" spans="2:16" ht="15.75" customHeight="1">
      <c r="B396" s="12"/>
      <c r="C396" s="61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</row>
    <row r="397" spans="2:16" ht="15.75" customHeight="1">
      <c r="B397" s="37"/>
      <c r="C397" s="44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</row>
    <row r="398" spans="2:16" ht="15.75" customHeight="1">
      <c r="B398" s="37"/>
      <c r="C398" s="44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</row>
    <row r="399" spans="2:16" ht="15.75" customHeight="1">
      <c r="B399" s="37"/>
      <c r="C399" s="44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</row>
    <row r="400" spans="2:16" ht="15.75" customHeight="1">
      <c r="B400" s="37"/>
      <c r="C400" s="44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</row>
    <row r="401" spans="2:16" ht="15.75" customHeight="1">
      <c r="B401" s="37"/>
      <c r="C401" s="44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</row>
    <row r="402" spans="2:16" ht="15.75" customHeight="1">
      <c r="B402" s="37"/>
      <c r="C402" s="44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</row>
    <row r="403" spans="2:16" ht="15.75" customHeight="1">
      <c r="B403" s="37"/>
      <c r="C403" s="44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</row>
    <row r="404" spans="2:16" ht="15.75" customHeight="1">
      <c r="B404" s="37"/>
      <c r="C404" s="44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</row>
    <row r="405" spans="2:16" ht="15.75" customHeight="1">
      <c r="B405" s="37"/>
      <c r="C405" s="44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</row>
    <row r="406" spans="2:16" ht="15.75" customHeight="1">
      <c r="B406" s="37"/>
      <c r="C406" s="44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</row>
    <row r="407" spans="2:16" ht="15.75" customHeight="1">
      <c r="B407" s="37"/>
      <c r="C407" s="44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</row>
    <row r="408" spans="2:16" ht="15.75" customHeight="1">
      <c r="B408" s="37"/>
      <c r="C408" s="44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</row>
    <row r="409" spans="2:16" ht="15.75" customHeight="1">
      <c r="B409" s="37"/>
      <c r="C409" s="44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</row>
    <row r="410" spans="2:16" ht="15.75" customHeight="1">
      <c r="B410" s="37"/>
      <c r="C410" s="44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</row>
    <row r="411" spans="2:16" ht="15.75" customHeight="1">
      <c r="B411" s="37"/>
      <c r="C411" s="44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</row>
    <row r="412" spans="2:16" ht="15.75" customHeight="1">
      <c r="B412" s="37"/>
      <c r="C412" s="44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</row>
    <row r="413" spans="2:16" ht="15.75" customHeight="1">
      <c r="B413" s="37"/>
      <c r="C413" s="44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</row>
    <row r="414" spans="2:16" ht="15.75" customHeight="1">
      <c r="B414" s="37"/>
      <c r="C414" s="44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</row>
    <row r="415" spans="2:16" ht="15.75" customHeight="1">
      <c r="B415" s="37"/>
      <c r="C415" s="44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</row>
    <row r="416" spans="2:16" ht="15.75" customHeight="1">
      <c r="B416" s="37"/>
      <c r="C416" s="44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</row>
    <row r="417" spans="2:16" ht="15.75" customHeight="1">
      <c r="B417" s="37"/>
      <c r="C417" s="44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pans="2:16" ht="15.75" customHeight="1">
      <c r="B418" s="37"/>
      <c r="C418" s="44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pans="2:16" ht="15.75" customHeight="1">
      <c r="B419" s="37"/>
      <c r="C419" s="44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</row>
    <row r="420" spans="2:16" ht="15.75" customHeight="1">
      <c r="B420" s="37"/>
      <c r="C420" s="44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pans="2:16" ht="15.75" customHeight="1">
      <c r="B421" s="37"/>
      <c r="C421" s="44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pans="2:16" ht="15.75" customHeight="1">
      <c r="B422" s="37"/>
      <c r="C422" s="44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2:16" ht="15.75" customHeight="1">
      <c r="B423" s="37"/>
      <c r="C423" s="44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2:16" ht="15.75" customHeight="1">
      <c r="B424" s="37"/>
      <c r="C424" s="44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2:16" ht="15.75" customHeight="1">
      <c r="B425" s="37"/>
      <c r="C425" s="44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2:16" ht="15.75" customHeight="1">
      <c r="B426" s="37"/>
      <c r="C426" s="44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2:16" ht="15.75" customHeight="1">
      <c r="B427" s="37"/>
      <c r="C427" s="44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2:16" ht="15.75" customHeight="1">
      <c r="B428" s="37"/>
      <c r="C428" s="44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2:16" ht="15.75" customHeight="1">
      <c r="B429" s="37"/>
      <c r="C429" s="44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2:16" ht="15.75" customHeight="1">
      <c r="B430" s="37"/>
      <c r="C430" s="44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2:16" ht="15.75" customHeight="1">
      <c r="B431" s="37"/>
      <c r="C431" s="44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2:16" ht="15.75" customHeight="1">
      <c r="B432" s="37"/>
      <c r="C432" s="44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2:16" ht="15.75" customHeight="1">
      <c r="B433" s="37"/>
      <c r="C433" s="44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2:16" ht="15.75" customHeight="1">
      <c r="B434" s="37"/>
      <c r="C434" s="44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2:16" ht="15.75" customHeight="1">
      <c r="B435" s="37"/>
      <c r="C435" s="44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2:16" ht="15.75" customHeight="1">
      <c r="B436" s="37"/>
      <c r="C436" s="44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2:16" ht="15.75" customHeight="1">
      <c r="B437" s="37"/>
      <c r="C437" s="44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2:16" ht="15.75" customHeight="1">
      <c r="B438" s="37"/>
      <c r="C438" s="44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2:16" ht="15.75" customHeight="1">
      <c r="B439" s="37"/>
      <c r="C439" s="44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2:16" ht="15.75" customHeight="1">
      <c r="B440" s="37"/>
      <c r="C440" s="44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2:16" ht="15.75" customHeight="1">
      <c r="B441" s="37"/>
      <c r="C441" s="44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2:16" ht="15.75" customHeight="1">
      <c r="B442" s="37"/>
      <c r="C442" s="44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2:16" ht="15.75" customHeight="1">
      <c r="B443" s="37"/>
      <c r="C443" s="44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2:16" ht="15.75" customHeight="1">
      <c r="B444" s="37"/>
      <c r="C444" s="44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2:16" ht="15.75" customHeight="1">
      <c r="B445" s="37"/>
      <c r="C445" s="44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2:16" ht="15.75" customHeight="1">
      <c r="B446" s="37"/>
      <c r="C446" s="44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2:16" ht="15.75" customHeight="1">
      <c r="B447" s="37"/>
      <c r="C447" s="44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2:16" ht="15.75" customHeight="1">
      <c r="B448" s="37"/>
      <c r="C448" s="44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pans="2:16" ht="15.75" customHeight="1">
      <c r="B449" s="37"/>
      <c r="C449" s="44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pans="2:16" ht="15.75" customHeight="1">
      <c r="B450" s="37"/>
      <c r="C450" s="44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</row>
    <row r="451" spans="2:16" ht="15.75" customHeight="1">
      <c r="B451" s="37"/>
      <c r="C451" s="44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</row>
    <row r="452" spans="2:16" ht="15.75" customHeight="1">
      <c r="B452" s="37"/>
      <c r="C452" s="44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</row>
    <row r="453" spans="2:16" ht="15.75" customHeight="1">
      <c r="B453" s="37"/>
      <c r="C453" s="44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</row>
    <row r="454" spans="2:16" ht="15.75" customHeight="1">
      <c r="B454" s="37"/>
      <c r="C454" s="44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</row>
    <row r="455" spans="2:16" ht="15.75" customHeight="1">
      <c r="B455" s="37"/>
      <c r="C455" s="44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</row>
    <row r="456" spans="2:16" ht="15.75" customHeight="1">
      <c r="B456" s="37"/>
      <c r="C456" s="44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</row>
    <row r="457" spans="2:16" ht="15.75" customHeight="1">
      <c r="B457" s="37"/>
      <c r="C457" s="44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</row>
    <row r="458" spans="2:16" ht="15.75" customHeight="1">
      <c r="B458" s="37"/>
      <c r="C458" s="44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</row>
    <row r="459" spans="2:16" ht="15.75" customHeight="1">
      <c r="B459" s="37"/>
      <c r="C459" s="44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</row>
    <row r="460" spans="2:16" ht="15.75" customHeight="1">
      <c r="B460" s="37"/>
      <c r="C460" s="44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2:16" ht="15.75" customHeight="1">
      <c r="B461" s="37"/>
      <c r="C461" s="44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</row>
    <row r="462" spans="2:16" ht="15.75" customHeight="1">
      <c r="B462" s="37"/>
      <c r="C462" s="44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</row>
    <row r="463" spans="2:16" ht="15.75" customHeight="1">
      <c r="B463" s="37"/>
      <c r="C463" s="44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</row>
    <row r="464" spans="2:16" ht="15.75" customHeight="1">
      <c r="B464" s="37"/>
      <c r="C464" s="44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</row>
    <row r="465" spans="2:16" ht="15.75" customHeight="1">
      <c r="B465" s="37"/>
      <c r="C465" s="44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</row>
    <row r="466" spans="2:16" ht="15.75" customHeight="1">
      <c r="B466" s="37"/>
      <c r="C466" s="44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</row>
    <row r="467" spans="2:16" ht="15.75" customHeight="1">
      <c r="B467" s="37"/>
      <c r="C467" s="44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</row>
    <row r="468" spans="2:16" ht="15.75" customHeight="1">
      <c r="B468" s="37"/>
      <c r="C468" s="44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</row>
    <row r="469" spans="2:16" ht="15.75" customHeight="1">
      <c r="B469" s="37"/>
      <c r="C469" s="44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pans="2:16" ht="15.75" customHeight="1">
      <c r="B470" s="37"/>
      <c r="C470" s="44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</row>
    <row r="471" spans="2:16" ht="15.75" customHeight="1">
      <c r="B471" s="37"/>
      <c r="C471" s="44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</row>
    <row r="472" spans="2:16" ht="15.75" customHeight="1">
      <c r="B472" s="37"/>
      <c r="C472" s="44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</row>
    <row r="473" spans="2:16" ht="15.75" customHeight="1">
      <c r="B473" s="37"/>
      <c r="C473" s="44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</row>
    <row r="474" spans="2:16" ht="15.75" customHeight="1">
      <c r="B474" s="37"/>
      <c r="C474" s="44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2:16" ht="15.75" customHeight="1">
      <c r="B475" s="37"/>
      <c r="C475" s="44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</row>
    <row r="476" spans="2:16" ht="15.75" customHeight="1">
      <c r="B476" s="37"/>
      <c r="C476" s="44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</row>
    <row r="477" spans="2:16" ht="15.75" customHeight="1">
      <c r="B477" s="37"/>
      <c r="C477" s="44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</row>
    <row r="478" spans="2:16" ht="15.75" customHeight="1">
      <c r="B478" s="37"/>
      <c r="C478" s="44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pans="2:16" ht="15.75" customHeight="1">
      <c r="B479" s="37"/>
      <c r="C479" s="44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</row>
    <row r="480" spans="2:16" ht="15.75" customHeight="1">
      <c r="B480" s="37"/>
      <c r="C480" s="44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</row>
    <row r="481" spans="2:16" ht="15.75" customHeight="1">
      <c r="B481" s="37"/>
      <c r="C481" s="44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</row>
    <row r="482" spans="2:16" ht="15.75" customHeight="1">
      <c r="B482" s="37"/>
      <c r="C482" s="44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</row>
    <row r="483" spans="2:16" ht="15.75" customHeight="1">
      <c r="B483" s="37"/>
      <c r="C483" s="44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</row>
    <row r="484" spans="2:16" ht="15.75" customHeight="1">
      <c r="B484" s="37"/>
      <c r="C484" s="44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</row>
    <row r="485" spans="2:16" ht="15.75" customHeight="1">
      <c r="B485" s="37"/>
      <c r="C485" s="44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</row>
    <row r="486" spans="2:16" ht="15.75" customHeight="1">
      <c r="B486" s="37"/>
      <c r="C486" s="44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</row>
    <row r="487" spans="2:16" ht="15.75" customHeight="1">
      <c r="B487" s="37"/>
      <c r="C487" s="44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</row>
    <row r="488" spans="2:16" ht="15.75" customHeight="1">
      <c r="B488" s="37"/>
      <c r="C488" s="44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2:16" ht="15.75" customHeight="1">
      <c r="B489" s="37"/>
      <c r="C489" s="44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</row>
    <row r="490" spans="2:16" ht="15.75" customHeight="1">
      <c r="B490" s="37"/>
      <c r="C490" s="44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</row>
    <row r="491" spans="2:16" ht="15.75" customHeight="1">
      <c r="B491" s="37"/>
      <c r="C491" s="44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</row>
    <row r="492" spans="2:16" ht="15.75" customHeight="1">
      <c r="B492" s="37"/>
      <c r="C492" s="44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</row>
    <row r="493" spans="2:16" ht="15.75" customHeight="1">
      <c r="B493" s="37"/>
      <c r="C493" s="44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</row>
    <row r="494" spans="2:16" ht="15.75" customHeight="1">
      <c r="B494" s="37"/>
      <c r="C494" s="44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</row>
    <row r="495" spans="2:16" ht="15.75" customHeight="1">
      <c r="B495" s="37"/>
      <c r="C495" s="44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</row>
    <row r="496" spans="2:16" ht="15.75" customHeight="1">
      <c r="B496" s="37"/>
      <c r="C496" s="44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</row>
    <row r="497" spans="2:16" ht="15.75" customHeight="1">
      <c r="B497" s="37"/>
      <c r="C497" s="44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</row>
    <row r="498" spans="2:16" ht="15.75" customHeight="1">
      <c r="B498" s="37"/>
      <c r="C498" s="44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</row>
    <row r="499" spans="2:16" ht="15.75" customHeight="1">
      <c r="B499" s="37"/>
      <c r="C499" s="44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</row>
    <row r="500" spans="2:16" ht="15.75" customHeight="1">
      <c r="B500" s="37"/>
      <c r="C500" s="44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</row>
    <row r="501" spans="2:16" ht="15.75" customHeight="1">
      <c r="B501" s="37"/>
      <c r="C501" s="44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</row>
    <row r="502" spans="2:16" ht="15.75" customHeight="1">
      <c r="B502" s="37"/>
      <c r="C502" s="44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2:16" ht="15.75" customHeight="1">
      <c r="B503" s="37"/>
      <c r="C503" s="44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</row>
    <row r="504" spans="2:16" ht="15.75" customHeight="1">
      <c r="B504" s="37"/>
      <c r="C504" s="44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</row>
    <row r="505" spans="2:16" ht="15.75" customHeight="1">
      <c r="B505" s="37"/>
      <c r="C505" s="44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</row>
    <row r="506" spans="2:16" ht="15.75" customHeight="1">
      <c r="B506" s="37"/>
      <c r="C506" s="44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</row>
    <row r="507" spans="2:16" ht="15.75" customHeight="1">
      <c r="B507" s="37"/>
      <c r="C507" s="44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</row>
    <row r="508" spans="2:16" ht="15.75" customHeight="1">
      <c r="B508" s="37"/>
      <c r="C508" s="44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</row>
    <row r="509" spans="2:16" ht="15.75" customHeight="1">
      <c r="B509" s="37"/>
      <c r="C509" s="44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</row>
    <row r="510" spans="2:16" ht="15.75" customHeight="1">
      <c r="B510" s="37"/>
      <c r="C510" s="44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</row>
    <row r="511" spans="2:16" ht="15.75" customHeight="1">
      <c r="B511" s="37"/>
      <c r="C511" s="44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</row>
    <row r="512" spans="2:16" ht="15.75" customHeight="1">
      <c r="B512" s="37"/>
      <c r="C512" s="44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pans="2:16" ht="15.75" customHeight="1">
      <c r="B513" s="37"/>
      <c r="C513" s="44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pans="2:16" ht="15.75" customHeight="1">
      <c r="B514" s="37"/>
      <c r="C514" s="44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pans="2:16" ht="15.75" customHeight="1">
      <c r="B515" s="37"/>
      <c r="C515" s="44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pans="2:16" ht="15.75" customHeight="1">
      <c r="B516" s="37"/>
      <c r="C516" s="44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2:16" ht="15.75" customHeight="1">
      <c r="B517" s="37"/>
      <c r="C517" s="44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pans="2:16" ht="15.75" customHeight="1">
      <c r="B518" s="37"/>
      <c r="C518" s="44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pans="2:16" ht="15.75" customHeight="1">
      <c r="B519" s="37"/>
      <c r="C519" s="44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pans="2:16" ht="15.75" customHeight="1">
      <c r="B520" s="37"/>
      <c r="C520" s="44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pans="2:16" ht="15.75" customHeight="1">
      <c r="B521" s="37"/>
      <c r="C521" s="44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2:16" ht="15.75" customHeight="1">
      <c r="B522" s="37"/>
      <c r="C522" s="44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pans="2:16" ht="15.75" customHeight="1">
      <c r="B523" s="37"/>
      <c r="C523" s="44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pans="2:16" ht="15.75" customHeight="1">
      <c r="B524" s="37"/>
      <c r="C524" s="44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pans="2:16" ht="15.75" customHeight="1">
      <c r="B525" s="37"/>
      <c r="C525" s="44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pans="2:16" ht="15.75" customHeight="1">
      <c r="B526" s="37"/>
      <c r="C526" s="44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pans="2:16" ht="15.75" customHeight="1">
      <c r="B527" s="37"/>
      <c r="C527" s="44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pans="2:16" ht="15.75" customHeight="1">
      <c r="B528" s="37"/>
      <c r="C528" s="44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2:16" ht="15.75" customHeight="1">
      <c r="B529" s="37"/>
      <c r="C529" s="44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2:16" ht="15.75" customHeight="1">
      <c r="B530" s="37"/>
      <c r="C530" s="44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2:16" ht="15.75" customHeight="1">
      <c r="B531" s="37"/>
      <c r="C531" s="44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2:16" ht="15.75" customHeight="1">
      <c r="B532" s="37"/>
      <c r="C532" s="44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2:16" ht="15.75" customHeight="1">
      <c r="B533" s="37"/>
      <c r="C533" s="44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2:16" ht="15.75" customHeight="1">
      <c r="B534" s="37"/>
      <c r="C534" s="44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2:16" ht="15.75" customHeight="1">
      <c r="B535" s="37"/>
      <c r="C535" s="44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2:16" ht="15.75" customHeight="1">
      <c r="B536" s="37"/>
      <c r="C536" s="44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2:16" ht="15.75" customHeight="1">
      <c r="B537" s="37"/>
      <c r="C537" s="44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2:16" ht="15.75" customHeight="1">
      <c r="B538" s="37"/>
      <c r="C538" s="44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2:16" ht="15.75" customHeight="1">
      <c r="B539" s="37"/>
      <c r="C539" s="44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2:16" ht="15.75" customHeight="1">
      <c r="B540" s="37"/>
      <c r="C540" s="44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2:16" ht="15.75" customHeight="1">
      <c r="B541" s="37"/>
      <c r="C541" s="44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2:16" ht="15.75" customHeight="1">
      <c r="B542" s="37"/>
      <c r="C542" s="44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2:16" ht="15.75" customHeight="1">
      <c r="B543" s="37"/>
      <c r="C543" s="44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2:16" ht="15.75" customHeight="1">
      <c r="B544" s="37"/>
      <c r="C544" s="44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2:16" ht="15.75" customHeight="1">
      <c r="B545" s="37"/>
      <c r="C545" s="44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2:16" ht="15.75" customHeight="1">
      <c r="B546" s="37"/>
      <c r="C546" s="44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2:16" ht="15.75" customHeight="1">
      <c r="B547" s="37"/>
      <c r="C547" s="44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2:16" ht="15.75" customHeight="1">
      <c r="B548" s="37"/>
      <c r="C548" s="44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2:16" ht="15.75" customHeight="1">
      <c r="B549" s="37"/>
      <c r="C549" s="44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2:16" ht="15.75" customHeight="1">
      <c r="B550" s="37"/>
      <c r="C550" s="44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2:16" ht="15.75" customHeight="1">
      <c r="B551" s="37"/>
      <c r="C551" s="44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2:16" ht="15.75" customHeight="1">
      <c r="B552" s="37"/>
      <c r="C552" s="44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</sheetData>
  <mergeCells count="4">
    <mergeCell ref="B383:P383"/>
    <mergeCell ref="B1:P1"/>
    <mergeCell ref="C347:G347"/>
    <mergeCell ref="H347:M347"/>
  </mergeCells>
  <printOptions/>
  <pageMargins left="1.01" right="0.7" top="0.28" bottom="0.16" header="0.24" footer="0.16"/>
  <pageSetup horizontalDpi="600" verticalDpi="600" orientation="landscape" scale="85" r:id="rId1"/>
  <rowBreaks count="4" manualBreakCount="4">
    <brk id="74" max="255" man="1"/>
    <brk id="144" min="1" max="15" man="1"/>
    <brk id="210" min="1" max="15" man="1"/>
    <brk id="27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SPICES BOARD</dc:creator>
  <cp:keywords/>
  <dc:description/>
  <cp:lastModifiedBy>sajikumar</cp:lastModifiedBy>
  <cp:lastPrinted>2015-05-29T06:26:54Z</cp:lastPrinted>
  <dcterms:created xsi:type="dcterms:W3CDTF">2005-05-04T10:30:48Z</dcterms:created>
  <dcterms:modified xsi:type="dcterms:W3CDTF">2015-06-09T08:43:11Z</dcterms:modified>
  <cp:category/>
  <cp:version/>
  <cp:contentType/>
  <cp:contentStatus/>
</cp:coreProperties>
</file>